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<sst xmlns="http://schemas.openxmlformats.org/spreadsheetml/2006/main" count="265" uniqueCount="100">
  <si>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</si>
  <si>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</si>
  <si>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</si>
  <si>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</si>
  <si>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</si>
  <si>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</si>
  <si>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</si>
  <si>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</si>
  <si>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</si>
  <si>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</si>
  <si>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</si>
  <si>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</si>
  <si>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</si>
  <si>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</si>
  <si>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</si>
  <si>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</si>
  <si>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</si>
  <si>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</si>
  <si>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</si>
  <si>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</si>
  <si>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</si>
  <si>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</si>
  <si>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</si>
  <si>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</si>
  <si>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</si>
  <si>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</si>
  <si>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</si>
  <si>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</si>
  <si>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</si>
  <si>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</si>
  <si>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</si>
  <si>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</si>
  <si>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</si>
  <si>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</si>
  <si>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</si>
  <si>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</si>
  <si>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</si>
  <si>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</si>
  <si>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</si>
  <si>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</si>
  <si>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</si>
  <si>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</si>
  <si>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</si>
  <si>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</si>
  <si>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</si>
  <si>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</si>
  <si>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</si>
  <si>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</si>
  <si>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</si>
  <si>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</si>
  <si>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</si>
  <si>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</si>
  <si>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</si>
  <si>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</si>
  <si>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</si>
  <si>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</si>
  <si>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</si>
  <si>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</si>
  <si>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</si>
  <si>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</si>
  <si>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</si>
  <si>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</si>
  <si>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</si>
  <si>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</si>
  <si>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</si>
  <si>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</si>
  <si>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</si>
  <si>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</si>
  <si>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</si>
  <si>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</si>
  <si>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</si>
  <si>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</si>
  <si>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</si>
  <si>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</si>
  <si>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</si>
  <si>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</si>
  <si>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</si>
  <si>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</si>
  <si>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</si>
  <si>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</si>
  <si>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</si>
  <si>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</si>
  <si>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</si>
  <si>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</si>
  <si>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</si>
  <si>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</si>
  <si>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</si>
  <si>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</si>
  <si>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</si>
  <si>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</si>
  <si>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</si>
  <si>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</si>
  <si>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</si>
  <si>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</si>
  <si>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</si>
  <si>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</si>
  <si>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</si>
  <si>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6 March 2020</t>
  </si>
  <si>
    <t>06.03.2020</t>
  </si>
  <si>
    <t>08.03.2019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</si>
</sst>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2351773</v>
      </c>
      <c r="C11" s="67">
        <v>1613898</v>
      </c>
      <c r="D11" s="98">
        <f>IFERROR(((B11/C11)-1)*100,IF(B11+C11&lt;&gt;0,100,0))</f>
        <v>45.720051700912954</v>
      </c>
      <c r="E11" s="67">
        <v>15181220</v>
      </c>
      <c r="F11" s="67">
        <v>13505453</v>
      </c>
      <c r="G11" s="98">
        <f>IFERROR(((E11/F11)-1)*100,IF(E11+F11&lt;&gt;0,100,0))</f>
        <v>12.408076944919944</v>
      </c>
    </row>
    <row r="12" spans="1:7" s="16" customFormat="1" ht="12" x14ac:dyDescent="0.2">
      <c r="A12" s="64" t="s">
        <v>9</v>
      </c>
      <c r="B12" s="67">
        <v>2363486.196</v>
      </c>
      <c r="C12" s="67">
        <v>1967501.8840000001</v>
      </c>
      <c r="D12" s="98">
        <f>IFERROR(((B12/C12)-1)*100,IF(B12+C12&lt;&gt;0,100,0))</f>
        <v>20.126248173900095</v>
      </c>
      <c r="E12" s="67">
        <v>16506078.039999999</v>
      </c>
      <c r="F12" s="67">
        <v>14792529.384</v>
      </c>
      <c r="G12" s="98">
        <f>IFERROR(((E12/F12)-1)*100,IF(E12+F12&lt;&gt;0,100,0))</f>
        <v>11.583878669549375</v>
      </c>
    </row>
    <row r="13" spans="1:7" s="16" customFormat="1" ht="12" x14ac:dyDescent="0.2">
      <c r="A13" s="64" t="s">
        <v>10</v>
      </c>
      <c r="B13" s="67">
        <v>151527540.46088299</v>
      </c>
      <c r="C13" s="67">
        <v>104521443.758644</v>
      </c>
      <c r="D13" s="98">
        <f>IFERROR(((B13/C13)-1)*100,IF(B13+C13&lt;&gt;0,100,0))</f>
        <v>44.972682171118159</v>
      </c>
      <c r="E13" s="67">
        <v>961505011.53044903</v>
      </c>
      <c r="F13" s="67">
        <v>879967076.664886</v>
      </c>
      <c r="G13" s="98">
        <f>IFERROR(((E13/F13)-1)*100,IF(E13+F13&lt;&gt;0,100,0))</f>
        <v>9.2660210850836968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581</v>
      </c>
      <c r="C16" s="67">
        <v>1135</v>
      </c>
      <c r="D16" s="98">
        <f>IFERROR(((B16/C16)-1)*100,IF(B16+C16&lt;&gt;0,100,0))</f>
        <v>-48.810572687224671</v>
      </c>
      <c r="E16" s="67">
        <v>4654</v>
      </c>
      <c r="F16" s="67">
        <v>8118</v>
      </c>
      <c r="G16" s="98">
        <f>IFERROR(((E16/F16)-1)*100,IF(E16+F16&lt;&gt;0,100,0))</f>
        <v>-42.67060852426706</v>
      </c>
    </row>
    <row r="17" spans="1:7" s="16" customFormat="1" ht="12" x14ac:dyDescent="0.2">
      <c r="A17" s="64" t="s">
        <v>9</v>
      </c>
      <c r="B17" s="67">
        <v>260458.78599999999</v>
      </c>
      <c r="C17" s="67">
        <v>63764.302000000003</v>
      </c>
      <c r="D17" s="98">
        <f>IFERROR(((B17/C17)-1)*100,IF(B17+C17&lt;&gt;0,100,0))</f>
        <v>308.47116306550328</v>
      </c>
      <c r="E17" s="67">
        <v>1940005.6980000001</v>
      </c>
      <c r="F17" s="67">
        <v>1218460.219</v>
      </c>
      <c r="G17" s="98">
        <f>IFERROR(((E17/F17)-1)*100,IF(E17+F17&lt;&gt;0,100,0))</f>
        <v>59.217811771661943</v>
      </c>
    </row>
    <row r="18" spans="1:7" s="16" customFormat="1" ht="12" x14ac:dyDescent="0.2">
      <c r="A18" s="64" t="s">
        <v>10</v>
      </c>
      <c r="B18" s="67">
        <v>13165566.3233434</v>
      </c>
      <c r="C18" s="67">
        <v>7029461.8045844398</v>
      </c>
      <c r="D18" s="98">
        <f>IFERROR(((B18/C18)-1)*100,IF(B18+C18&lt;&gt;0,100,0))</f>
        <v>87.291242051520143</v>
      </c>
      <c r="E18" s="67">
        <v>81901310.100424096</v>
      </c>
      <c r="F18" s="67">
        <v>53978278.578690998</v>
      </c>
      <c r="G18" s="98">
        <f>IFERROR(((E18/F18)-1)*100,IF(E18+F18&lt;&gt;0,100,0))</f>
        <v>51.730126000639572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26460657.67419</v>
      </c>
      <c r="C24" s="66">
        <v>19323112.019250002</v>
      </c>
      <c r="D24" s="65">
        <f>B24-C24</f>
        <v>7137545.6549399979</v>
      </c>
      <c r="E24" s="67">
        <v>160623448.29521999</v>
      </c>
      <c r="F24" s="67">
        <v>171459168.88159001</v>
      </c>
      <c r="G24" s="65">
        <f>E24-F24</f>
        <v>-10835720.586370021</v>
      </c>
    </row>
    <row r="25" spans="1:7" s="16" customFormat="1" ht="12" x14ac:dyDescent="0.2">
      <c r="A25" s="68" t="s">
        <v>15</v>
      </c>
      <c r="B25" s="66">
        <v>32105927.251230001</v>
      </c>
      <c r="C25" s="66">
        <v>25711874.337170001</v>
      </c>
      <c r="D25" s="65">
        <f>B25-C25</f>
        <v>6394052.9140600003</v>
      </c>
      <c r="E25" s="67">
        <v>177426495.04438001</v>
      </c>
      <c r="F25" s="67">
        <v>193399366.19400001</v>
      </c>
      <c r="G25" s="65">
        <f>E25-F25</f>
        <v>-15972871.149619997</v>
      </c>
    </row>
    <row r="26" spans="1:7" s="28" customFormat="1" ht="12" x14ac:dyDescent="0.2">
      <c r="A26" s="69" t="s">
        <v>16</v>
      </c>
      <c r="B26" s="70">
        <f>B24-B25</f>
        <v>-5645269.5770400017</v>
      </c>
      <c r="C26" s="70">
        <f>C24-C25</f>
        <v>-6388762.3179199994</v>
      </c>
      <c r="D26" s="70"/>
      <c r="E26" s="70">
        <f>E24-E25</f>
        <v>-16803046.749160022</v>
      </c>
      <c r="F26" s="70">
        <f>F24-F25</f>
        <v>-21940197.312409997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52064.716436839997</v>
      </c>
      <c r="C33" s="126">
        <v>55488.787053139997</v>
      </c>
      <c r="D33" s="98">
        <f t="shared" ref="D33:D42" si="0">IFERROR(((B33/C33)-1)*100,IF(B33+C33&lt;&gt;0,100,0))</f>
        <v>-6.1707433125558602</v>
      </c>
      <c r="E33" s="64"/>
      <c r="F33" s="126">
        <v>53733.79</v>
      </c>
      <c r="G33" s="126">
        <v>51038.18</v>
      </c>
    </row>
    <row r="34" spans="1:7" s="16" customFormat="1" ht="12" x14ac:dyDescent="0.2">
      <c r="A34" s="64" t="s">
        <v>23</v>
      </c>
      <c r="B34" s="126">
        <v>68812.27093816</v>
      </c>
      <c r="C34" s="126">
        <v>71886.217465859998</v>
      </c>
      <c r="D34" s="98">
        <f t="shared" si="0"/>
        <v>-4.2761277975988499</v>
      </c>
      <c r="E34" s="64"/>
      <c r="F34" s="126">
        <v>69577.11</v>
      </c>
      <c r="G34" s="126">
        <v>65211.92</v>
      </c>
    </row>
    <row r="35" spans="1:7" s="16" customFormat="1" ht="12" x14ac:dyDescent="0.2">
      <c r="A35" s="64" t="s">
        <v>24</v>
      </c>
      <c r="B35" s="126">
        <v>40188.036315639998</v>
      </c>
      <c r="C35" s="126">
        <v>48733.687127919999</v>
      </c>
      <c r="D35" s="98">
        <f t="shared" si="0"/>
        <v>-17.535407878843046</v>
      </c>
      <c r="E35" s="64"/>
      <c r="F35" s="126">
        <v>41596.68</v>
      </c>
      <c r="G35" s="126">
        <v>39424.800000000003</v>
      </c>
    </row>
    <row r="36" spans="1:7" s="16" customFormat="1" ht="12" x14ac:dyDescent="0.2">
      <c r="A36" s="64" t="s">
        <v>25</v>
      </c>
      <c r="B36" s="126">
        <v>46759.71810459</v>
      </c>
      <c r="C36" s="126">
        <v>49233.133415359996</v>
      </c>
      <c r="D36" s="98">
        <f t="shared" si="0"/>
        <v>-5.0238835905543455</v>
      </c>
      <c r="E36" s="64"/>
      <c r="F36" s="126">
        <v>48371.35</v>
      </c>
      <c r="G36" s="126">
        <v>45851.76</v>
      </c>
    </row>
    <row r="37" spans="1:7" s="16" customFormat="1" ht="12" x14ac:dyDescent="0.2">
      <c r="A37" s="64" t="s">
        <v>79</v>
      </c>
      <c r="B37" s="126">
        <v>42815.246106500002</v>
      </c>
      <c r="C37" s="126">
        <v>44960.502967480003</v>
      </c>
      <c r="D37" s="98">
        <f t="shared" si="0"/>
        <v>-4.7714254053867418</v>
      </c>
      <c r="E37" s="64"/>
      <c r="F37" s="126">
        <v>44902.85</v>
      </c>
      <c r="G37" s="126">
        <v>41998.11</v>
      </c>
    </row>
    <row r="38" spans="1:7" s="16" customFormat="1" ht="12" x14ac:dyDescent="0.2">
      <c r="A38" s="64" t="s">
        <v>26</v>
      </c>
      <c r="B38" s="126">
        <v>68491.226381050001</v>
      </c>
      <c r="C38" s="126">
        <v>67034.334367570002</v>
      </c>
      <c r="D38" s="98">
        <f t="shared" si="0"/>
        <v>2.1733519504966159</v>
      </c>
      <c r="E38" s="64"/>
      <c r="F38" s="126">
        <v>69702.09</v>
      </c>
      <c r="G38" s="126">
        <v>66129.95</v>
      </c>
    </row>
    <row r="39" spans="1:7" s="16" customFormat="1" ht="12" x14ac:dyDescent="0.2">
      <c r="A39" s="64" t="s">
        <v>27</v>
      </c>
      <c r="B39" s="126">
        <v>13363.71013827</v>
      </c>
      <c r="C39" s="126">
        <v>16626.118799380001</v>
      </c>
      <c r="D39" s="98">
        <f t="shared" si="0"/>
        <v>-19.622190244614746</v>
      </c>
      <c r="E39" s="64"/>
      <c r="F39" s="126">
        <v>14143.51</v>
      </c>
      <c r="G39" s="126">
        <v>13194.9</v>
      </c>
    </row>
    <row r="40" spans="1:7" s="16" customFormat="1" ht="12" x14ac:dyDescent="0.2">
      <c r="A40" s="64" t="s">
        <v>28</v>
      </c>
      <c r="B40" s="126">
        <v>69935.804966159994</v>
      </c>
      <c r="C40" s="126">
        <v>72765.708920210003</v>
      </c>
      <c r="D40" s="98">
        <f t="shared" si="0"/>
        <v>-3.8890625763752129</v>
      </c>
      <c r="E40" s="64"/>
      <c r="F40" s="126">
        <v>72047.240000000005</v>
      </c>
      <c r="G40" s="126">
        <v>68641.88</v>
      </c>
    </row>
    <row r="41" spans="1:7" s="16" customFormat="1" ht="12" x14ac:dyDescent="0.2">
      <c r="A41" s="64" t="s">
        <v>29</v>
      </c>
      <c r="B41" s="126">
        <v>3379.6660131499998</v>
      </c>
      <c r="C41" s="126">
        <v>1549.52233654</v>
      </c>
      <c r="D41" s="98">
        <f t="shared" si="0"/>
        <v>118.11018359997392</v>
      </c>
      <c r="E41" s="64"/>
      <c r="F41" s="126">
        <v>3455.97</v>
      </c>
      <c r="G41" s="126">
        <v>2833.15</v>
      </c>
    </row>
    <row r="42" spans="1:7" s="16" customFormat="1" ht="12" x14ac:dyDescent="0.2">
      <c r="A42" s="64" t="s">
        <v>78</v>
      </c>
      <c r="B42" s="126">
        <v>863.50839380000002</v>
      </c>
      <c r="C42" s="126">
        <v>891.72772037000004</v>
      </c>
      <c r="D42" s="98">
        <f t="shared" si="0"/>
        <v>-3.1645676057138972</v>
      </c>
      <c r="E42" s="64"/>
      <c r="F42" s="126">
        <v>871.29</v>
      </c>
      <c r="G42" s="126">
        <v>848.97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16017.594016041699</v>
      </c>
      <c r="D48" s="72"/>
      <c r="E48" s="127">
        <v>15812.0231714564</v>
      </c>
      <c r="F48" s="72"/>
      <c r="G48" s="98">
        <f>IFERROR(((C48/E48)-1)*100,IF(C48+E48&lt;&gt;0,100,0))</f>
        <v>1.3000919765687735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4435</v>
      </c>
      <c r="D54" s="75"/>
      <c r="E54" s="128">
        <v>1112177</v>
      </c>
      <c r="F54" s="128">
        <v>113567634.28</v>
      </c>
      <c r="G54" s="128">
        <v>8916248.0879999995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9348</v>
      </c>
      <c r="C68" s="66">
        <v>5041</v>
      </c>
      <c r="D68" s="98">
        <f>IFERROR(((B68/C68)-1)*100,IF(B68+C68&lt;&gt;0,100,0))</f>
        <v>85.439396945050589</v>
      </c>
      <c r="E68" s="66">
        <v>57760</v>
      </c>
      <c r="F68" s="66">
        <v>50681</v>
      </c>
      <c r="G68" s="98">
        <f>IFERROR(((E68/F68)-1)*100,IF(E68+F68&lt;&gt;0,100,0))</f>
        <v>13.967759120775035</v>
      </c>
    </row>
    <row r="69" spans="1:7" s="16" customFormat="1" ht="12" x14ac:dyDescent="0.2">
      <c r="A69" s="79" t="s">
        <v>54</v>
      </c>
      <c r="B69" s="67">
        <v>340388181.29100001</v>
      </c>
      <c r="C69" s="66">
        <v>159695329.15400001</v>
      </c>
      <c r="D69" s="98">
        <f>IFERROR(((B69/C69)-1)*100,IF(B69+C69&lt;&gt;0,100,0))</f>
        <v>113.14848912252864</v>
      </c>
      <c r="E69" s="66">
        <v>2299305602.0830002</v>
      </c>
      <c r="F69" s="66">
        <v>1670112297.2219999</v>
      </c>
      <c r="G69" s="98">
        <f>IFERROR(((E69/F69)-1)*100,IF(E69+F69&lt;&gt;0,100,0))</f>
        <v>37.673712474758503</v>
      </c>
    </row>
    <row r="70" spans="1:7" s="62" customFormat="1" ht="12" x14ac:dyDescent="0.2">
      <c r="A70" s="79" t="s">
        <v>55</v>
      </c>
      <c r="B70" s="67">
        <v>342355604.64719999</v>
      </c>
      <c r="C70" s="66">
        <v>159143454.74304</v>
      </c>
      <c r="D70" s="98">
        <f>IFERROR(((B70/C70)-1)*100,IF(B70+C70&lt;&gt;0,100,0))</f>
        <v>115.12389887474943</v>
      </c>
      <c r="E70" s="66">
        <v>2298286731.2655201</v>
      </c>
      <c r="F70" s="66">
        <v>1683084939.06394</v>
      </c>
      <c r="G70" s="98">
        <f>IFERROR(((E70/F70)-1)*100,IF(E70+F70&lt;&gt;0,100,0))</f>
        <v>36.552034773938914</v>
      </c>
    </row>
    <row r="71" spans="1:7" s="16" customFormat="1" ht="12" x14ac:dyDescent="0.2">
      <c r="A71" s="79" t="s">
        <v>94</v>
      </c>
      <c r="B71" s="98">
        <f>IFERROR(B69/B68/1000,)</f>
        <v>36.412941943838256</v>
      </c>
      <c r="C71" s="98">
        <f>IFERROR(C69/C68/1000,)</f>
        <v>31.679295606824045</v>
      </c>
      <c r="D71" s="98">
        <f>IFERROR(((B71/C71)-1)*100,IF(B71+C71&lt;&gt;0,100,0))</f>
        <v>14.942397696476984</v>
      </c>
      <c r="E71" s="98">
        <f>IFERROR(E69/E68/1000,)</f>
        <v>39.807922473736149</v>
      </c>
      <c r="F71" s="98">
        <f>IFERROR(F69/F68/1000,)</f>
        <v>32.953420359148396</v>
      </c>
      <c r="G71" s="98">
        <f>IFERROR(((E71/F71)-1)*100,IF(E71+F71&lt;&gt;0,100,0))</f>
        <v>20.800578634578159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3944</v>
      </c>
      <c r="C74" s="66">
        <v>3345</v>
      </c>
      <c r="D74" s="98">
        <f>IFERROR(((B74/C74)-1)*100,IF(B74+C74&lt;&gt;0,100,0))</f>
        <v>17.907324364723465</v>
      </c>
      <c r="E74" s="66">
        <v>34668</v>
      </c>
      <c r="F74" s="66">
        <v>33309</v>
      </c>
      <c r="G74" s="98">
        <f>IFERROR(((E74/F74)-1)*100,IF(E74+F74&lt;&gt;0,100,0))</f>
        <v>4.0799783842204729</v>
      </c>
    </row>
    <row r="75" spans="1:7" s="16" customFormat="1" ht="12" x14ac:dyDescent="0.2">
      <c r="A75" s="79" t="s">
        <v>54</v>
      </c>
      <c r="B75" s="67">
        <v>572491946.77999997</v>
      </c>
      <c r="C75" s="66">
        <v>478125817.38200003</v>
      </c>
      <c r="D75" s="98">
        <f>IFERROR(((B75/C75)-1)*100,IF(B75+C75&lt;&gt;0,100,0))</f>
        <v>19.736673061226018</v>
      </c>
      <c r="E75" s="66">
        <v>4939611446.6850004</v>
      </c>
      <c r="F75" s="66">
        <v>4572760727.9540005</v>
      </c>
      <c r="G75" s="98">
        <f>IFERROR(((E75/F75)-1)*100,IF(E75+F75&lt;&gt;0,100,0))</f>
        <v>8.0225216353085003</v>
      </c>
    </row>
    <row r="76" spans="1:7" s="16" customFormat="1" ht="12" x14ac:dyDescent="0.2">
      <c r="A76" s="79" t="s">
        <v>55</v>
      </c>
      <c r="B76" s="67">
        <v>587896521.45695996</v>
      </c>
      <c r="C76" s="66">
        <v>463500929.34915</v>
      </c>
      <c r="D76" s="98">
        <f>IFERROR(((B76/C76)-1)*100,IF(B76+C76&lt;&gt;0,100,0))</f>
        <v>26.838261636818462</v>
      </c>
      <c r="E76" s="66">
        <v>5061298635.6615801</v>
      </c>
      <c r="F76" s="66">
        <v>4381484775.9814301</v>
      </c>
      <c r="G76" s="98">
        <f>IFERROR(((E76/F76)-1)*100,IF(E76+F76&lt;&gt;0,100,0))</f>
        <v>15.515604742181832</v>
      </c>
    </row>
    <row r="77" spans="1:7" s="16" customFormat="1" ht="12" x14ac:dyDescent="0.2">
      <c r="A77" s="79" t="s">
        <v>94</v>
      </c>
      <c r="B77" s="98">
        <f>IFERROR(B75/B74/1000,)</f>
        <v>145.15515891987826</v>
      </c>
      <c r="C77" s="98">
        <f>IFERROR(C75/C74/1000,)</f>
        <v>142.93746409028401</v>
      </c>
      <c r="D77" s="98">
        <f>IFERROR(((B77/C77)-1)*100,IF(B77+C77&lt;&gt;0,100,0))</f>
        <v>1.5515140440671926</v>
      </c>
      <c r="E77" s="98">
        <f>IFERROR(E75/E74/1000,)</f>
        <v>142.48331160392871</v>
      </c>
      <c r="F77" s="98">
        <f>IFERROR(F75/F74/1000,)</f>
        <v>137.28303845669342</v>
      </c>
      <c r="G77" s="98">
        <f>IFERROR(((E77/F77)-1)*100,IF(E77+F77&lt;&gt;0,100,0))</f>
        <v>3.7879939180365252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301</v>
      </c>
      <c r="C80" s="66">
        <v>180</v>
      </c>
      <c r="D80" s="98">
        <f>IFERROR(((B80/C80)-1)*100,IF(B80+C80&lt;&gt;0,100,0))</f>
        <v>67.222222222222229</v>
      </c>
      <c r="E80" s="66">
        <v>1875</v>
      </c>
      <c r="F80" s="66">
        <v>1814</v>
      </c>
      <c r="G80" s="98">
        <f>IFERROR(((E80/F80)-1)*100,IF(E80+F80&lt;&gt;0,100,0))</f>
        <v>3.3627342888643774</v>
      </c>
    </row>
    <row r="81" spans="1:7" s="16" customFormat="1" ht="12" x14ac:dyDescent="0.2">
      <c r="A81" s="79" t="s">
        <v>54</v>
      </c>
      <c r="B81" s="67">
        <v>29449409.659000002</v>
      </c>
      <c r="C81" s="66">
        <v>12786566.494999999</v>
      </c>
      <c r="D81" s="98">
        <f>IFERROR(((B81/C81)-1)*100,IF(B81+C81&lt;&gt;0,100,0))</f>
        <v>130.31522708238964</v>
      </c>
      <c r="E81" s="66">
        <v>163289495.345</v>
      </c>
      <c r="F81" s="66">
        <v>124733262.895</v>
      </c>
      <c r="G81" s="98">
        <f>IFERROR(((E81/F81)-1)*100,IF(E81+F81&lt;&gt;0,100,0))</f>
        <v>30.910946731551881</v>
      </c>
    </row>
    <row r="82" spans="1:7" s="16" customFormat="1" ht="12" x14ac:dyDescent="0.2">
      <c r="A82" s="79" t="s">
        <v>55</v>
      </c>
      <c r="B82" s="67">
        <v>4445038.2099998798</v>
      </c>
      <c r="C82" s="66">
        <v>4435997.1870196499</v>
      </c>
      <c r="D82" s="98">
        <f>IFERROR(((B82/C82)-1)*100,IF(B82+C82&lt;&gt;0,100,0))</f>
        <v>0.20381038578394239</v>
      </c>
      <c r="E82" s="66">
        <v>43966876.624232396</v>
      </c>
      <c r="F82" s="66">
        <v>47930206.2723867</v>
      </c>
      <c r="G82" s="98">
        <f>IFERROR(((E82/F82)-1)*100,IF(E82+F82&lt;&gt;0,100,0))</f>
        <v>-8.2689601326369377</v>
      </c>
    </row>
    <row r="83" spans="1:7" s="32" customFormat="1" x14ac:dyDescent="0.2">
      <c r="A83" s="79" t="s">
        <v>94</v>
      </c>
      <c r="B83" s="98">
        <f>IFERROR(B81/B80/1000,)</f>
        <v>97.838570295681066</v>
      </c>
      <c r="C83" s="98">
        <f>IFERROR(C81/C80/1000,)</f>
        <v>71.036480527777783</v>
      </c>
      <c r="D83" s="98">
        <f>IFERROR(((B83/C83)-1)*100,IF(B83+C83&lt;&gt;0,100,0))</f>
        <v>37.730036129003764</v>
      </c>
      <c r="E83" s="98">
        <f>IFERROR(E81/E80/1000,)</f>
        <v>87.087730850666659</v>
      </c>
      <c r="F83" s="98">
        <f>IFERROR(F81/F80/1000,)</f>
        <v>68.761445917861082</v>
      </c>
      <c r="G83" s="98">
        <f>IFERROR(((E83/F83)-1)*100,IF(E83+F83&lt;&gt;0,100,0))</f>
        <v>26.651977264552041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13593</v>
      </c>
      <c r="C86" s="64">
        <f>C68+C74+C80</f>
        <v>8566</v>
      </c>
      <c r="D86" s="98">
        <f>IFERROR(((B86/C86)-1)*100,IF(B86+C86&lt;&gt;0,100,0))</f>
        <v>58.68550081718422</v>
      </c>
      <c r="E86" s="64">
        <f>E68+E74+E80</f>
        <v>94303</v>
      </c>
      <c r="F86" s="64">
        <f>F68+F74+F80</f>
        <v>85804</v>
      </c>
      <c r="G86" s="98">
        <f>IFERROR(((E86/F86)-1)*100,IF(E86+F86&lt;&gt;0,100,0))</f>
        <v>9.9051326278495111</v>
      </c>
    </row>
    <row r="87" spans="1:7" s="62" customFormat="1" ht="12" x14ac:dyDescent="0.2">
      <c r="A87" s="79" t="s">
        <v>54</v>
      </c>
      <c r="B87" s="64">
        <f t="shared" ref="B87:C87" si="1">B69+B75+B81</f>
        <v>942329537.73000002</v>
      </c>
      <c r="C87" s="64">
        <f t="shared" si="1"/>
        <v>650607713.03100002</v>
      </c>
      <c r="D87" s="98">
        <f>IFERROR(((B87/C87)-1)*100,IF(B87+C87&lt;&gt;0,100,0))</f>
        <v>44.838359407076389</v>
      </c>
      <c r="E87" s="64">
        <f t="shared" ref="E87:F87" si="2">E69+E75+E81</f>
        <v>7402206544.1130009</v>
      </c>
      <c r="F87" s="64">
        <f t="shared" si="2"/>
        <v>6367606288.0710011</v>
      </c>
      <c r="G87" s="98">
        <f>IFERROR(((E87/F87)-1)*100,IF(E87+F87&lt;&gt;0,100,0))</f>
        <v>16.247867868027697</v>
      </c>
    </row>
    <row r="88" spans="1:7" s="62" customFormat="1" ht="12" x14ac:dyDescent="0.2">
      <c r="A88" s="79" t="s">
        <v>55</v>
      </c>
      <c r="B88" s="64">
        <f t="shared" ref="B88:C88" si="3">B70+B76+B82</f>
        <v>934697164.31415987</v>
      </c>
      <c r="C88" s="64">
        <f t="shared" si="3"/>
        <v>627080381.27920973</v>
      </c>
      <c r="D88" s="98">
        <f>IFERROR(((B88/C88)-1)*100,IF(B88+C88&lt;&gt;0,100,0))</f>
        <v>49.055398991661761</v>
      </c>
      <c r="E88" s="64">
        <f t="shared" ref="E88:F88" si="4">E70+E76+E82</f>
        <v>7403552243.5513325</v>
      </c>
      <c r="F88" s="64">
        <f t="shared" si="4"/>
        <v>6112499921.3177567</v>
      </c>
      <c r="G88" s="98">
        <f>IFERROR(((E88/F88)-1)*100,IF(E88+F88&lt;&gt;0,100,0))</f>
        <v>21.121510656072861</v>
      </c>
    </row>
    <row r="89" spans="1:7" s="63" customFormat="1" x14ac:dyDescent="0.2">
      <c r="A89" s="79" t="s">
        <v>95</v>
      </c>
      <c r="B89" s="98">
        <f>IFERROR((B75/B87)*100,IF(B75+B87&lt;&gt;0,100,0))</f>
        <v>60.752838986570389</v>
      </c>
      <c r="C89" s="98">
        <f>IFERROR((C75/C87)*100,IF(C75+C87&lt;&gt;0,100,0))</f>
        <v>73.489109920714753</v>
      </c>
      <c r="D89" s="98">
        <f>IFERROR(((B89/C89)-1)*100,IF(B89+C89&lt;&gt;0,100,0))</f>
        <v>-17.330827585046482</v>
      </c>
      <c r="E89" s="98">
        <f>IFERROR((E75/E87)*100,IF(E75+E87&lt;&gt;0,100,0))</f>
        <v>66.731607896208871</v>
      </c>
      <c r="F89" s="98">
        <f>IFERROR((F75/F87)*100,IF(F75+F87&lt;&gt;0,100,0))</f>
        <v>71.812868463940006</v>
      </c>
      <c r="G89" s="98">
        <f>IFERROR(((E89/F89)-1)*100,IF(E89+F89&lt;&gt;0,100,0))</f>
        <v>-7.0756964265849209</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50733207.101000004</v>
      </c>
      <c r="C95" s="129">
        <v>22760151.945</v>
      </c>
      <c r="D95" s="65">
        <f>B95-C95</f>
        <v>27973055.156000003</v>
      </c>
      <c r="E95" s="129">
        <v>318718137.61699998</v>
      </c>
      <c r="F95" s="129">
        <v>251003438.11199999</v>
      </c>
      <c r="G95" s="80">
        <f>E95-F95</f>
        <v>67714699.504999995</v>
      </c>
    </row>
    <row r="96" spans="1:7" s="16" customFormat="1" ht="13.5" x14ac:dyDescent="0.2">
      <c r="A96" s="79" t="s">
        <v>88</v>
      </c>
      <c r="B96" s="66">
        <v>65253484.855999999</v>
      </c>
      <c r="C96" s="129">
        <v>22731773.745999999</v>
      </c>
      <c r="D96" s="65">
        <f>B96-C96</f>
        <v>42521711.109999999</v>
      </c>
      <c r="E96" s="129">
        <v>330821261.06099999</v>
      </c>
      <c r="F96" s="129">
        <v>235221264.35699999</v>
      </c>
      <c r="G96" s="80">
        <f>E96-F96</f>
        <v>95599996.703999996</v>
      </c>
    </row>
    <row r="97" spans="1:7" s="28" customFormat="1" ht="12" x14ac:dyDescent="0.2">
      <c r="A97" s="81" t="s">
        <v>16</v>
      </c>
      <c r="B97" s="65">
        <f>B95-B96</f>
        <v>-14520277.754999995</v>
      </c>
      <c r="C97" s="65">
        <f>C95-C96</f>
        <v>28378.199000000954</v>
      </c>
      <c r="D97" s="82"/>
      <c r="E97" s="65">
        <f>E95-E96</f>
        <v>-12103123.444000006</v>
      </c>
      <c r="F97" s="82">
        <f>F95-F96</f>
        <v>15782173.754999995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707.53017088761499</v>
      </c>
      <c r="C104" s="131">
        <v>652.93421188559296</v>
      </c>
      <c r="D104" s="98">
        <f>IFERROR(((B104/C104)-1)*100,IF(B104+C104&lt;&gt;0,100,0))</f>
        <v>8.3616324597781002</v>
      </c>
      <c r="E104" s="84"/>
      <c r="F104" s="130">
        <v>715.42906954222599</v>
      </c>
      <c r="G104" s="130">
        <v>703.476385114859</v>
      </c>
    </row>
    <row r="105" spans="1:7" s="16" customFormat="1" ht="12" x14ac:dyDescent="0.2">
      <c r="A105" s="79" t="s">
        <v>50</v>
      </c>
      <c r="B105" s="130">
        <v>699.55616146125101</v>
      </c>
      <c r="C105" s="131">
        <v>646.59147251362106</v>
      </c>
      <c r="D105" s="98">
        <f>IFERROR(((B105/C105)-1)*100,IF(B105+C105&lt;&gt;0,100,0))</f>
        <v>8.1913683058222109</v>
      </c>
      <c r="E105" s="84"/>
      <c r="F105" s="130">
        <v>707.40197755962504</v>
      </c>
      <c r="G105" s="130">
        <v>695.43716821958299</v>
      </c>
    </row>
    <row r="106" spans="1:7" s="16" customFormat="1" ht="12" x14ac:dyDescent="0.2">
      <c r="A106" s="79" t="s">
        <v>51</v>
      </c>
      <c r="B106" s="130">
        <v>739.13904168272904</v>
      </c>
      <c r="C106" s="131">
        <v>677.49198689560001</v>
      </c>
      <c r="D106" s="98">
        <f>IFERROR(((B106/C106)-1)*100,IF(B106+C106&lt;&gt;0,100,0))</f>
        <v>9.0993039001993061</v>
      </c>
      <c r="E106" s="84"/>
      <c r="F106" s="130">
        <v>747.18308334587698</v>
      </c>
      <c r="G106" s="130">
        <v>735.53778559551404</v>
      </c>
    </row>
    <row r="107" spans="1:7" s="28" customFormat="1" ht="12" x14ac:dyDescent="0.2">
      <c r="A107" s="81" t="s">
        <v>52</v>
      </c>
      <c r="B107" s="85"/>
      <c r="C107" s="84"/>
      <c r="D107" s="86"/>
      <c r="E107" s="84"/>
      <c r="F107" s="71"/>
      <c r="G107" s="71"/>
    </row>
    <row r="108" spans="1:7" s="16" customFormat="1" ht="12" x14ac:dyDescent="0.2">
      <c r="A108" s="79" t="s">
        <v>56</v>
      </c>
      <c r="B108" s="130">
        <v>543.30476091968899</v>
      </c>
      <c r="C108" s="131">
        <v>498.031489970959</v>
      </c>
      <c r="D108" s="98">
        <f>IFERROR(((B108/C108)-1)*100,IF(B108+C108&lt;&gt;0,100,0))</f>
        <v>9.0904434479373908</v>
      </c>
      <c r="E108" s="84"/>
      <c r="F108" s="130">
        <v>544.97013564993699</v>
      </c>
      <c r="G108" s="130">
        <v>540.37679271547904</v>
      </c>
    </row>
    <row r="109" spans="1:7" s="16" customFormat="1" ht="12" x14ac:dyDescent="0.2">
      <c r="A109" s="79" t="s">
        <v>57</v>
      </c>
      <c r="B109" s="130">
        <v>696.18130543126097</v>
      </c>
      <c r="C109" s="131">
        <v>622.93330187276695</v>
      </c>
      <c r="D109" s="98">
        <f>IFERROR(((B109/C109)-1)*100,IF(B109+C109&lt;&gt;0,100,0))</f>
        <v>11.758562808936945</v>
      </c>
      <c r="E109" s="84"/>
      <c r="F109" s="130">
        <v>701.82259082997996</v>
      </c>
      <c r="G109" s="130">
        <v>691.22536554475005</v>
      </c>
    </row>
    <row r="110" spans="1:7" s="16" customFormat="1" ht="12" x14ac:dyDescent="0.2">
      <c r="A110" s="79" t="s">
        <v>59</v>
      </c>
      <c r="B110" s="130">
        <v>795.84113748580603</v>
      </c>
      <c r="C110" s="131">
        <v>720.621376532417</v>
      </c>
      <c r="D110" s="98">
        <f>IFERROR(((B110/C110)-1)*100,IF(B110+C110&lt;&gt;0,100,0))</f>
        <v>10.438180631740579</v>
      </c>
      <c r="E110" s="84"/>
      <c r="F110" s="130">
        <v>805.82424984729903</v>
      </c>
      <c r="G110" s="130">
        <v>789.23611457963</v>
      </c>
    </row>
    <row r="111" spans="1:7" s="16" customFormat="1" ht="12" x14ac:dyDescent="0.2">
      <c r="A111" s="79" t="s">
        <v>58</v>
      </c>
      <c r="B111" s="130">
        <v>755.11655648116403</v>
      </c>
      <c r="C111" s="131">
        <v>711.41966136219605</v>
      </c>
      <c r="D111" s="98">
        <f>IFERROR(((B111/C111)-1)*100,IF(B111+C111&lt;&gt;0,100,0))</f>
        <v>6.1422107782766355</v>
      </c>
      <c r="E111" s="84"/>
      <c r="F111" s="130">
        <v>765.11650316658302</v>
      </c>
      <c r="G111" s="130">
        <v>751.61951611447898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195</v>
      </c>
      <c r="C120" s="66">
        <v>49</v>
      </c>
      <c r="D120" s="98">
        <f>IFERROR(((B120/C120)-1)*100,IF(B120+C120&lt;&gt;0,100,0))</f>
        <v>297.9591836734694</v>
      </c>
      <c r="E120" s="66">
        <v>2912</v>
      </c>
      <c r="F120" s="66">
        <v>2506</v>
      </c>
      <c r="G120" s="98">
        <f>IFERROR(((E120/F120)-1)*100,IF(E120+F120&lt;&gt;0,100,0))</f>
        <v>16.201117318435763</v>
      </c>
    </row>
    <row r="121" spans="1:7" s="16" customFormat="1" ht="12" x14ac:dyDescent="0.2">
      <c r="A121" s="79" t="s">
        <v>74</v>
      </c>
      <c r="B121" s="67">
        <v>4</v>
      </c>
      <c r="C121" s="66">
        <v>4</v>
      </c>
      <c r="D121" s="98">
        <f>IFERROR(((B121/C121)-1)*100,IF(B121+C121&lt;&gt;0,100,0))</f>
        <v>0</v>
      </c>
      <c r="E121" s="66">
        <v>87</v>
      </c>
      <c r="F121" s="66">
        <v>84</v>
      </c>
      <c r="G121" s="98">
        <f>IFERROR(((E121/F121)-1)*100,IF(E121+F121&lt;&gt;0,100,0))</f>
        <v>3.5714285714285809</v>
      </c>
    </row>
    <row r="122" spans="1:7" s="28" customFormat="1" ht="12" x14ac:dyDescent="0.2">
      <c r="A122" s="81" t="s">
        <v>34</v>
      </c>
      <c r="B122" s="82">
        <f>SUM(B119:B121)</f>
        <v>199</v>
      </c>
      <c r="C122" s="82">
        <f>SUM(C119:C121)</f>
        <v>53</v>
      </c>
      <c r="D122" s="98">
        <f>IFERROR(((B122/C122)-1)*100,IF(B122+C122&lt;&gt;0,100,0))</f>
        <v>275.47169811320754</v>
      </c>
      <c r="E122" s="82">
        <f>SUM(E119:E121)</f>
        <v>2999</v>
      </c>
      <c r="F122" s="82">
        <f>SUM(F119:F121)</f>
        <v>2590</v>
      </c>
      <c r="G122" s="98">
        <f>IFERROR(((E122/F122)-1)*100,IF(E122+F122&lt;&gt;0,100,0))</f>
        <v>15.791505791505788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8</v>
      </c>
      <c r="D125" s="98">
        <f>IFERROR(((B125/C125)-1)*100,IF(B125+C125&lt;&gt;0,100,0))</f>
        <v>-100</v>
      </c>
      <c r="E125" s="66">
        <v>416</v>
      </c>
      <c r="F125" s="66">
        <v>170</v>
      </c>
      <c r="G125" s="98">
        <f>IFERROR(((E125/F125)-1)*100,IF(E125+F125&lt;&gt;0,100,0))</f>
        <v>144.70588235294119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8</v>
      </c>
      <c r="D127" s="98">
        <f>IFERROR(((B127/C127)-1)*100,IF(B127+C127&lt;&gt;0,100,0))</f>
        <v>-100</v>
      </c>
      <c r="E127" s="82">
        <f>SUM(E125:E126)</f>
        <v>416</v>
      </c>
      <c r="F127" s="82">
        <f>SUM(F125:F126)</f>
        <v>170</v>
      </c>
      <c r="G127" s="98">
        <f>IFERROR(((E127/F127)-1)*100,IF(E127+F127&lt;&gt;0,100,0))</f>
        <v>144.70588235294119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35807</v>
      </c>
      <c r="C131" s="66">
        <v>13256</v>
      </c>
      <c r="D131" s="98">
        <f>IFERROR(((B131/C131)-1)*100,IF(B131+C131&lt;&gt;0,100,0))</f>
        <v>170.11919130959566</v>
      </c>
      <c r="E131" s="66">
        <v>2838774</v>
      </c>
      <c r="F131" s="66">
        <v>2542577</v>
      </c>
      <c r="G131" s="98">
        <f>IFERROR(((E131/F131)-1)*100,IF(E131+F131&lt;&gt;0,100,0))</f>
        <v>11.649480035412886</v>
      </c>
    </row>
    <row r="132" spans="1:7" s="16" customFormat="1" ht="12" x14ac:dyDescent="0.2">
      <c r="A132" s="79" t="s">
        <v>74</v>
      </c>
      <c r="B132" s="67">
        <v>21</v>
      </c>
      <c r="C132" s="66">
        <v>16</v>
      </c>
      <c r="D132" s="98">
        <f>IFERROR(((B132/C132)-1)*100,IF(B132+C132&lt;&gt;0,100,0))</f>
        <v>31.25</v>
      </c>
      <c r="E132" s="66">
        <v>6465</v>
      </c>
      <c r="F132" s="66">
        <v>4469</v>
      </c>
      <c r="G132" s="98">
        <f>IFERROR(((E132/F132)-1)*100,IF(E132+F132&lt;&gt;0,100,0))</f>
        <v>44.663235623181933</v>
      </c>
    </row>
    <row r="133" spans="1:7" s="16" customFormat="1" ht="12" x14ac:dyDescent="0.2">
      <c r="A133" s="81" t="s">
        <v>34</v>
      </c>
      <c r="B133" s="82">
        <f>SUM(B130:B132)</f>
        <v>35828</v>
      </c>
      <c r="C133" s="82">
        <f>SUM(C130:C132)</f>
        <v>13272</v>
      </c>
      <c r="D133" s="98">
        <f>IFERROR(((B133/C133)-1)*100,IF(B133+C133&lt;&gt;0,100,0))</f>
        <v>169.9517781796263</v>
      </c>
      <c r="E133" s="82">
        <f>SUM(E130:E132)</f>
        <v>2845239</v>
      </c>
      <c r="F133" s="82">
        <f>SUM(F130:F132)</f>
        <v>2547046</v>
      </c>
      <c r="G133" s="98">
        <f>IFERROR(((E133/F133)-1)*100,IF(E133+F133&lt;&gt;0,100,0))</f>
        <v>11.707405362918454</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7250</v>
      </c>
      <c r="D136" s="98">
        <f>IFERROR(((B136/C136)-1)*100,)</f>
        <v>-100</v>
      </c>
      <c r="E136" s="66">
        <v>287411</v>
      </c>
      <c r="F136" s="66">
        <v>85393</v>
      </c>
      <c r="G136" s="98">
        <f>IFERROR(((E136/F136)-1)*100,)</f>
        <v>236.57442647523803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7250</v>
      </c>
      <c r="D138" s="98">
        <f>IFERROR(((B138/C138)-1)*100,)</f>
        <v>-100</v>
      </c>
      <c r="E138" s="82">
        <f>SUM(E136:E137)</f>
        <v>287411</v>
      </c>
      <c r="F138" s="82">
        <f>SUM(F136:F137)</f>
        <v>85393</v>
      </c>
      <c r="G138" s="98">
        <f>IFERROR(((E138/F138)-1)*100,)</f>
        <v>236.57442647523803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3385326.7831100002</v>
      </c>
      <c r="C142" s="66">
        <v>1353377.45273</v>
      </c>
      <c r="D142" s="98">
        <f>IFERROR(((B142/C142)-1)*100,IF(B142+C142&lt;&gt;0,100,0))</f>
        <v>150.13914457354093</v>
      </c>
      <c r="E142" s="66">
        <v>277985973.98654002</v>
      </c>
      <c r="F142" s="66">
        <v>247223280.76254001</v>
      </c>
      <c r="G142" s="98">
        <f>IFERROR(((E142/F142)-1)*100,IF(E142+F142&lt;&gt;0,100,0))</f>
        <v>12.443283306133225</v>
      </c>
    </row>
    <row r="143" spans="1:7" s="32" customFormat="1" x14ac:dyDescent="0.2">
      <c r="A143" s="79" t="s">
        <v>74</v>
      </c>
      <c r="B143" s="67">
        <v>131521.57999999999</v>
      </c>
      <c r="C143" s="66">
        <v>49102.28</v>
      </c>
      <c r="D143" s="98">
        <f>IFERROR(((B143/C143)-1)*100,IF(B143+C143&lt;&gt;0,100,0))</f>
        <v>167.85228710357237</v>
      </c>
      <c r="E143" s="66">
        <v>33527312.73</v>
      </c>
      <c r="F143" s="66">
        <v>24318990.829999998</v>
      </c>
      <c r="G143" s="98">
        <f>IFERROR(((E143/F143)-1)*100,IF(E143+F143&lt;&gt;0,100,0))</f>
        <v>37.864736922555942</v>
      </c>
    </row>
    <row r="144" spans="1:7" s="16" customFormat="1" ht="12" x14ac:dyDescent="0.2">
      <c r="A144" s="81" t="s">
        <v>34</v>
      </c>
      <c r="B144" s="82">
        <f>SUM(B141:B143)</f>
        <v>3516848.3631100003</v>
      </c>
      <c r="C144" s="82">
        <f>SUM(C141:C143)</f>
        <v>1402479.73273</v>
      </c>
      <c r="D144" s="98">
        <f>IFERROR(((B144/C144)-1)*100,IF(B144+C144&lt;&gt;0,100,0))</f>
        <v>150.75930019068946</v>
      </c>
      <c r="E144" s="82">
        <f>SUM(E141:E143)</f>
        <v>311513286.71654004</v>
      </c>
      <c r="F144" s="82">
        <f>SUM(F141:F143)</f>
        <v>271542271.59254003</v>
      </c>
      <c r="G144" s="98">
        <f>IFERROR(((E144/F144)-1)*100,IF(E144+F144&lt;&gt;0,100,0))</f>
        <v>14.719997328437362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4929</v>
      </c>
      <c r="D147" s="98">
        <f>IFERROR(((B147/C147)-1)*100,IF(B147+C147&lt;&gt;0,100,0))</f>
        <v>-100</v>
      </c>
      <c r="E147" s="66">
        <v>383894.74322</v>
      </c>
      <c r="F147" s="66">
        <v>87004.517989999993</v>
      </c>
      <c r="G147" s="98">
        <f>IFERROR(((E147/F147)-1)*100,IF(E147+F147&lt;&gt;0,100,0))</f>
        <v>341.23541177956253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4929</v>
      </c>
      <c r="D149" s="98">
        <f>IFERROR(((B149/C149)-1)*100,IF(B149+C149&lt;&gt;0,100,0))</f>
        <v>-100</v>
      </c>
      <c r="E149" s="82">
        <f>SUM(E147:E148)</f>
        <v>383894.74322</v>
      </c>
      <c r="F149" s="82">
        <f>SUM(F147:F148)</f>
        <v>87004.517989999993</v>
      </c>
      <c r="G149" s="98">
        <f>IFERROR(((E149/F149)-1)*100,IF(E149+F149&lt;&gt;0,100,0))</f>
        <v>341.23541177956253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920243</v>
      </c>
      <c r="C153" s="66">
        <v>784811</v>
      </c>
      <c r="D153" s="98">
        <f>IFERROR(((B153/C153)-1)*100,IF(B153+C153&lt;&gt;0,100,0))</f>
        <v>17.256638859547067</v>
      </c>
      <c r="E153" s="78"/>
      <c r="F153" s="78"/>
      <c r="G153" s="65"/>
    </row>
    <row r="154" spans="1:7" s="16" customFormat="1" ht="12" x14ac:dyDescent="0.2">
      <c r="A154" s="79" t="s">
        <v>74</v>
      </c>
      <c r="B154" s="67">
        <v>2405</v>
      </c>
      <c r="C154" s="66">
        <v>2085</v>
      </c>
      <c r="D154" s="98">
        <f>IFERROR(((B154/C154)-1)*100,IF(B154+C154&lt;&gt;0,100,0))</f>
        <v>15.34772182254196</v>
      </c>
      <c r="E154" s="78"/>
      <c r="F154" s="78"/>
      <c r="G154" s="65"/>
    </row>
    <row r="155" spans="1:7" s="28" customFormat="1" ht="12" x14ac:dyDescent="0.2">
      <c r="A155" s="81" t="s">
        <v>34</v>
      </c>
      <c r="B155" s="82">
        <f>SUM(B152:B154)</f>
        <v>922648</v>
      </c>
      <c r="C155" s="82">
        <f>SUM(C152:C154)</f>
        <v>786896</v>
      </c>
      <c r="D155" s="98">
        <f>IFERROR(((B155/C155)-1)*100,IF(B155+C155&lt;&gt;0,100,0))</f>
        <v>17.251580895061092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402713</v>
      </c>
      <c r="C158" s="66">
        <v>128290</v>
      </c>
      <c r="D158" s="98">
        <f>IFERROR(((B158/C158)-1)*100,IF(B158+C158&lt;&gt;0,100,0))</f>
        <v>213.90833268376338</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402713</v>
      </c>
      <c r="C160" s="82">
        <f>SUM(C158:C159)</f>
        <v>128290</v>
      </c>
      <c r="D160" s="98">
        <f>IFERROR(((B160/C160)-1)*100,IF(B160+C160&lt;&gt;0,100,0))</f>
        <v>213.90833268376338</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8769</v>
      </c>
      <c r="C168" s="113">
        <v>7687</v>
      </c>
      <c r="D168" s="111">
        <f>IFERROR(((B168/C168)-1)*100,IF(B168+C168&lt;&gt;0,100,0))</f>
        <v>14.075712241446592</v>
      </c>
      <c r="E168" s="113">
        <v>109476</v>
      </c>
      <c r="F168" s="113">
        <v>78376</v>
      </c>
      <c r="G168" s="111">
        <f>IFERROR(((E168/F168)-1)*100,IF(E168+F168&lt;&gt;0,100,0))</f>
        <v>39.680514443196891</v>
      </c>
    </row>
    <row r="169" spans="1:7" x14ac:dyDescent="0.2">
      <c r="A169" s="101" t="s">
        <v>32</v>
      </c>
      <c r="B169" s="112">
        <v>48558</v>
      </c>
      <c r="C169" s="113">
        <v>53760</v>
      </c>
      <c r="D169" s="111">
        <f t="shared" ref="D169:D171" si="5">IFERROR(((B169/C169)-1)*100,IF(B169+C169&lt;&gt;0,100,0))</f>
        <v>-9.6763392857142865</v>
      </c>
      <c r="E169" s="113">
        <v>549580</v>
      </c>
      <c r="F169" s="113">
        <v>555297</v>
      </c>
      <c r="G169" s="111">
        <f>IFERROR(((E169/F169)-1)*100,IF(E169+F169&lt;&gt;0,100,0))</f>
        <v>-1.0295391475192539</v>
      </c>
    </row>
    <row r="170" spans="1:7" x14ac:dyDescent="0.2">
      <c r="A170" s="101" t="s">
        <v>92</v>
      </c>
      <c r="B170" s="112">
        <v>12426877</v>
      </c>
      <c r="C170" s="113">
        <v>14607587</v>
      </c>
      <c r="D170" s="111">
        <f t="shared" si="5"/>
        <v>-14.928612097261507</v>
      </c>
      <c r="E170" s="113">
        <v>137960936</v>
      </c>
      <c r="F170" s="113">
        <v>144327001</v>
      </c>
      <c r="G170" s="111">
        <f>IFERROR(((E170/F170)-1)*100,IF(E170+F170&lt;&gt;0,100,0))</f>
        <v>-4.4108621088856381</v>
      </c>
    </row>
    <row r="171" spans="1:7" x14ac:dyDescent="0.2">
      <c r="A171" s="101" t="s">
        <v>93</v>
      </c>
      <c r="B171" s="112">
        <v>106458</v>
      </c>
      <c r="C171" s="113">
        <v>87917</v>
      </c>
      <c r="D171" s="111">
        <f t="shared" si="5"/>
        <v>21.08920914043928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290</v>
      </c>
      <c r="C174" s="113">
        <v>646</v>
      </c>
      <c r="D174" s="111">
        <f t="shared" ref="D174:D177" si="6">IFERROR(((B174/C174)-1)*100,IF(B174+C174&lt;&gt;0,100,0))</f>
        <v>-55.108359133126925</v>
      </c>
      <c r="E174" s="113">
        <v>4445</v>
      </c>
      <c r="F174" s="113">
        <v>9933</v>
      </c>
      <c r="G174" s="111">
        <f t="shared" ref="G174" si="7">IFERROR(((E174/F174)-1)*100,IF(E174+F174&lt;&gt;0,100,0))</f>
        <v>-55.250176180408737</v>
      </c>
    </row>
    <row r="175" spans="1:7" x14ac:dyDescent="0.2">
      <c r="A175" s="101" t="s">
        <v>32</v>
      </c>
      <c r="B175" s="112">
        <v>3584</v>
      </c>
      <c r="C175" s="113">
        <v>6620</v>
      </c>
      <c r="D175" s="111">
        <f t="shared" si="6"/>
        <v>-45.861027190332329</v>
      </c>
      <c r="E175" s="113">
        <v>45554</v>
      </c>
      <c r="F175" s="113">
        <v>91737</v>
      </c>
      <c r="G175" s="111">
        <f t="shared" ref="G175" si="8">IFERROR(((E175/F175)-1)*100,IF(E175+F175&lt;&gt;0,100,0))</f>
        <v>-50.342827866618698</v>
      </c>
    </row>
    <row r="176" spans="1:7" x14ac:dyDescent="0.2">
      <c r="A176" s="101" t="s">
        <v>92</v>
      </c>
      <c r="B176" s="112">
        <v>23906</v>
      </c>
      <c r="C176" s="113">
        <v>112462</v>
      </c>
      <c r="D176" s="111">
        <f t="shared" si="6"/>
        <v>-78.743042094218495</v>
      </c>
      <c r="E176" s="113">
        <v>350641</v>
      </c>
      <c r="F176" s="113">
        <v>2301706</v>
      </c>
      <c r="G176" s="111">
        <f t="shared" ref="G176" si="9">IFERROR(((E176/F176)-1)*100,IF(E176+F176&lt;&gt;0,100,0))</f>
        <v>-84.766038755601286</v>
      </c>
    </row>
    <row r="177" spans="1:7" x14ac:dyDescent="0.2">
      <c r="A177" s="101" t="s">
        <v>93</v>
      </c>
      <c r="B177" s="112">
        <v>36146</v>
      </c>
      <c r="C177" s="113">
        <v>48947</v>
      </c>
      <c r="D177" s="111">
        <f t="shared" si="6"/>
        <v>-26.15277749402415</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2020-03-09T06:00:00+00:00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61C0EC3F-5343-424F-8915-AB677CCB2EBA}"/>
</file>

<file path=customXml/itemProps2.xml><?xml version="1.0" encoding="utf-8"?>
<ds:datastoreItem xmlns:ds="http://schemas.openxmlformats.org/officeDocument/2006/customXml" ds:itemID="{132929D9-69B8-4EDB-B45D-C52AAE627C4E}"/>
</file>

<file path=customXml/itemProps3.xml><?xml version="1.0" encoding="utf-8"?>
<ds:datastoreItem xmlns:ds="http://schemas.openxmlformats.org/officeDocument/2006/customXml" ds:itemID="{214AA9D2-18EF-466E-9227-D0AFE84666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2020-03-09T06:09:40Z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