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<sst xmlns="http://schemas.openxmlformats.org/spreadsheetml/2006/main" count="265" uniqueCount="100">
  <si>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</si>
  <si>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</si>
  <si>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</si>
  <si>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</si>
  <si>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</si>
  <si>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</si>
  <si>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</si>
  <si>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</si>
  <si>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</si>
  <si>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</si>
  <si>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</si>
  <si>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</si>
  <si>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</si>
  <si>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</si>
  <si>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</si>
  <si>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</si>
  <si>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</si>
  <si>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</si>
  <si>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</si>
  <si>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</si>
  <si>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</si>
  <si>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</si>
  <si>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</si>
  <si>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</si>
  <si>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</si>
  <si>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</si>
  <si>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</si>
  <si>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</si>
  <si>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</si>
  <si>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</si>
  <si>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</si>
  <si>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</si>
  <si>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</si>
  <si>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</si>
  <si>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</si>
  <si>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</si>
  <si>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</si>
  <si>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</si>
  <si>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</si>
  <si>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</si>
  <si>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</si>
  <si>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</si>
  <si>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</si>
  <si>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</si>
  <si>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</si>
  <si>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</si>
  <si>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</si>
  <si>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</si>
  <si>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</si>
  <si>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</si>
  <si>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</si>
  <si>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</si>
  <si>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</si>
  <si>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</si>
  <si>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</si>
  <si>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</si>
  <si>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</si>
  <si>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</si>
  <si>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</si>
  <si>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</si>
  <si>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</si>
  <si>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</si>
  <si>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</si>
  <si>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</si>
  <si>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</si>
  <si>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</si>
  <si>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</si>
  <si>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</si>
  <si>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</si>
  <si>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</si>
  <si>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</si>
  <si>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</si>
  <si>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</si>
  <si>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</si>
  <si>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</si>
  <si>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</si>
  <si>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</si>
  <si>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</si>
  <si>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</si>
  <si>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</si>
  <si>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</si>
  <si>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</si>
  <si>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</si>
  <si>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</si>
  <si>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</si>
  <si>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</si>
  <si>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</si>
  <si>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</si>
  <si>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</si>
  <si>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</si>
  <si>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</si>
  <si>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</si>
  <si>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</si>
  <si>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</si>
  <si>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</si>
  <si>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</si>
  <si>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</si>
  <si>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19 February 2021</t>
  </si>
  <si>
    <t>19.02.2021</t>
  </si>
  <si>
    <t>14.02.2020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</si>
</sst>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1657404</v>
      </c>
      <c r="C11" s="67">
        <v>1589175</v>
      </c>
      <c r="D11" s="98">
        <f>IFERROR(((B11/C11)-1)*100,IF(B11+C11&lt;&gt;0,100,0))</f>
        <v>4.293359762140736</v>
      </c>
      <c r="E11" s="67">
        <v>11531365</v>
      </c>
      <c r="F11" s="67">
        <v>8703690</v>
      </c>
      <c r="G11" s="98">
        <f>IFERROR(((E11/F11)-1)*100,IF(E11+F11&lt;&gt;0,100,0))</f>
        <v>32.488232002748262</v>
      </c>
    </row>
    <row r="12" spans="1:7" s="16" customFormat="1" ht="12" x14ac:dyDescent="0.2">
      <c r="A12" s="64" t="s">
        <v>9</v>
      </c>
      <c r="B12" s="67">
        <v>3289701.23</v>
      </c>
      <c r="C12" s="67">
        <v>1843434.2350000001</v>
      </c>
      <c r="D12" s="98">
        <f>IFERROR(((B12/C12)-1)*100,IF(B12+C12&lt;&gt;0,100,0))</f>
        <v>78.455036124464712</v>
      </c>
      <c r="E12" s="67">
        <v>17886930.912</v>
      </c>
      <c r="F12" s="67">
        <v>9596161.0419999994</v>
      </c>
      <c r="G12" s="98">
        <f>IFERROR(((E12/F12)-1)*100,IF(E12+F12&lt;&gt;0,100,0))</f>
        <v>86.396735462372632</v>
      </c>
    </row>
    <row r="13" spans="1:7" s="16" customFormat="1" ht="12" x14ac:dyDescent="0.2">
      <c r="A13" s="64" t="s">
        <v>10</v>
      </c>
      <c r="B13" s="67">
        <v>121793226.49093699</v>
      </c>
      <c r="C13" s="67">
        <v>94718233.870674998</v>
      </c>
      <c r="D13" s="98">
        <f>IFERROR(((B13/C13)-1)*100,IF(B13+C13&lt;&gt;0,100,0))</f>
        <v>28.584773505415285</v>
      </c>
      <c r="E13" s="67">
        <v>786059456.39175403</v>
      </c>
      <c r="F13" s="67">
        <v>551243846.39600897</v>
      </c>
      <c r="G13" s="98">
        <f>IFERROR(((E13/F13)-1)*100,IF(E13+F13&lt;&gt;0,100,0))</f>
        <v>42.597411568573861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419</v>
      </c>
      <c r="C16" s="67">
        <v>335</v>
      </c>
      <c r="D16" s="98">
        <f>IFERROR(((B16/C16)-1)*100,IF(B16+C16&lt;&gt;0,100,0))</f>
        <v>25.074626865671632</v>
      </c>
      <c r="E16" s="67">
        <v>2273</v>
      </c>
      <c r="F16" s="67">
        <v>1625</v>
      </c>
      <c r="G16" s="98">
        <f>IFERROR(((E16/F16)-1)*100,IF(E16+F16&lt;&gt;0,100,0))</f>
        <v>39.876923076923077</v>
      </c>
    </row>
    <row r="17" spans="1:7" s="16" customFormat="1" ht="12" x14ac:dyDescent="0.2">
      <c r="A17" s="64" t="s">
        <v>9</v>
      </c>
      <c r="B17" s="67">
        <v>241045.46</v>
      </c>
      <c r="C17" s="67">
        <v>193601.505</v>
      </c>
      <c r="D17" s="98">
        <f>IFERROR(((B17/C17)-1)*100,IF(B17+C17&lt;&gt;0,100,0))</f>
        <v>24.50598459965483</v>
      </c>
      <c r="E17" s="67">
        <v>2620890.3769999999</v>
      </c>
      <c r="F17" s="67">
        <v>757556.37800000003</v>
      </c>
      <c r="G17" s="98">
        <f>IFERROR(((E17/F17)-1)*100,IF(E17+F17&lt;&gt;0,100,0))</f>
        <v>245.96637994380396</v>
      </c>
    </row>
    <row r="18" spans="1:7" s="16" customFormat="1" ht="12" x14ac:dyDescent="0.2">
      <c r="A18" s="64" t="s">
        <v>10</v>
      </c>
      <c r="B18" s="67">
        <v>7453689.3479177598</v>
      </c>
      <c r="C18" s="67">
        <v>4903450.4212100403</v>
      </c>
      <c r="D18" s="98">
        <f>IFERROR(((B18/C18)-1)*100,IF(B18+C18&lt;&gt;0,100,0))</f>
        <v>52.009069280614618</v>
      </c>
      <c r="E18" s="67">
        <v>55627916.062544897</v>
      </c>
      <c r="F18" s="67">
        <v>32470822.753234901</v>
      </c>
      <c r="G18" s="98">
        <f>IFERROR(((E18/F18)-1)*100,IF(E18+F18&lt;&gt;0,100,0))</f>
        <v>71.31662010936563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18694755.723949999</v>
      </c>
      <c r="C24" s="66">
        <v>16511243.795539999</v>
      </c>
      <c r="D24" s="65">
        <f>B24-C24</f>
        <v>2183511.9284099992</v>
      </c>
      <c r="E24" s="67">
        <v>142578873.47106999</v>
      </c>
      <c r="F24" s="67">
        <v>97155240.372769997</v>
      </c>
      <c r="G24" s="65">
        <f>E24-F24</f>
        <v>45423633.098299995</v>
      </c>
    </row>
    <row r="25" spans="1:7" s="16" customFormat="1" ht="12" x14ac:dyDescent="0.2">
      <c r="A25" s="68" t="s">
        <v>15</v>
      </c>
      <c r="B25" s="66">
        <v>21998741.222259998</v>
      </c>
      <c r="C25" s="66">
        <v>16783313.807119999</v>
      </c>
      <c r="D25" s="65">
        <f>B25-C25</f>
        <v>5215427.4151399992</v>
      </c>
      <c r="E25" s="67">
        <v>146758342.21132001</v>
      </c>
      <c r="F25" s="67">
        <v>101061983.06586</v>
      </c>
      <c r="G25" s="65">
        <f>E25-F25</f>
        <v>45696359.14546001</v>
      </c>
    </row>
    <row r="26" spans="1:7" s="28" customFormat="1" ht="12" x14ac:dyDescent="0.2">
      <c r="A26" s="69" t="s">
        <v>16</v>
      </c>
      <c r="B26" s="70">
        <f>B24-B25</f>
        <v>-3303985.4983099997</v>
      </c>
      <c r="C26" s="70">
        <f>C24-C25</f>
        <v>-272070.0115799997</v>
      </c>
      <c r="D26" s="70"/>
      <c r="E26" s="70">
        <f>E24-E25</f>
        <v>-4179468.7402500212</v>
      </c>
      <c r="F26" s="70">
        <f>F24-F25</f>
        <v>-3906742.6930900067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67464.858859009997</v>
      </c>
      <c r="C33" s="126">
        <v>57861.764936749998</v>
      </c>
      <c r="D33" s="98">
        <f t="shared" ref="D33:D42" si="0">IFERROR(((B33/C33)-1)*100,IF(B33+C33&lt;&gt;0,100,0))</f>
        <v>16.596614245620334</v>
      </c>
      <c r="E33" s="64"/>
      <c r="F33" s="126">
        <v>67736.960000000006</v>
      </c>
      <c r="G33" s="126">
        <v>66132.240000000005</v>
      </c>
    </row>
    <row r="34" spans="1:7" s="16" customFormat="1" ht="12" x14ac:dyDescent="0.2">
      <c r="A34" s="64" t="s">
        <v>23</v>
      </c>
      <c r="B34" s="126">
        <v>68283.166084979996</v>
      </c>
      <c r="C34" s="126">
        <v>75170.456122910007</v>
      </c>
      <c r="D34" s="98">
        <f t="shared" si="0"/>
        <v>-9.1622299413332229</v>
      </c>
      <c r="E34" s="64"/>
      <c r="F34" s="126">
        <v>70559.56</v>
      </c>
      <c r="G34" s="126">
        <v>67624.539999999994</v>
      </c>
    </row>
    <row r="35" spans="1:7" s="16" customFormat="1" ht="12" x14ac:dyDescent="0.2">
      <c r="A35" s="64" t="s">
        <v>24</v>
      </c>
      <c r="B35" s="126">
        <v>49636.156012170002</v>
      </c>
      <c r="C35" s="126">
        <v>44614.669015829997</v>
      </c>
      <c r="D35" s="98">
        <f t="shared" si="0"/>
        <v>11.255237586898392</v>
      </c>
      <c r="E35" s="64"/>
      <c r="F35" s="126">
        <v>50273.51</v>
      </c>
      <c r="G35" s="126">
        <v>48944.9</v>
      </c>
    </row>
    <row r="36" spans="1:7" s="16" customFormat="1" ht="12" x14ac:dyDescent="0.2">
      <c r="A36" s="64" t="s">
        <v>25</v>
      </c>
      <c r="B36" s="126">
        <v>62105.236340629999</v>
      </c>
      <c r="C36" s="126">
        <v>52049.980120480002</v>
      </c>
      <c r="D36" s="98">
        <f t="shared" si="0"/>
        <v>19.318463132694987</v>
      </c>
      <c r="E36" s="64"/>
      <c r="F36" s="126">
        <v>62271.19</v>
      </c>
      <c r="G36" s="126">
        <v>60673.94</v>
      </c>
    </row>
    <row r="37" spans="1:7" s="16" customFormat="1" ht="12" x14ac:dyDescent="0.2">
      <c r="A37" s="64" t="s">
        <v>79</v>
      </c>
      <c r="B37" s="126">
        <v>67016.240337270006</v>
      </c>
      <c r="C37" s="126">
        <v>48752.838553200003</v>
      </c>
      <c r="D37" s="98">
        <f t="shared" si="0"/>
        <v>37.461207031341658</v>
      </c>
      <c r="E37" s="64"/>
      <c r="F37" s="126">
        <v>67255.81</v>
      </c>
      <c r="G37" s="126">
        <v>62978.89</v>
      </c>
    </row>
    <row r="38" spans="1:7" s="16" customFormat="1" ht="12" x14ac:dyDescent="0.2">
      <c r="A38" s="64" t="s">
        <v>26</v>
      </c>
      <c r="B38" s="126">
        <v>90064.939605799998</v>
      </c>
      <c r="C38" s="126">
        <v>74080.166330489999</v>
      </c>
      <c r="D38" s="98">
        <f t="shared" si="0"/>
        <v>21.577669256299934</v>
      </c>
      <c r="E38" s="64"/>
      <c r="F38" s="126">
        <v>90191.52</v>
      </c>
      <c r="G38" s="126">
        <v>88655.98</v>
      </c>
    </row>
    <row r="39" spans="1:7" s="16" customFormat="1" ht="12" x14ac:dyDescent="0.2">
      <c r="A39" s="64" t="s">
        <v>27</v>
      </c>
      <c r="B39" s="126">
        <v>12369.15282533</v>
      </c>
      <c r="C39" s="126">
        <v>15293.19561316</v>
      </c>
      <c r="D39" s="98">
        <f t="shared" si="0"/>
        <v>-19.119893982875769</v>
      </c>
      <c r="E39" s="64"/>
      <c r="F39" s="126">
        <v>12939.16</v>
      </c>
      <c r="G39" s="126">
        <v>12193.59</v>
      </c>
    </row>
    <row r="40" spans="1:7" s="16" customFormat="1" ht="12" x14ac:dyDescent="0.2">
      <c r="A40" s="64" t="s">
        <v>28</v>
      </c>
      <c r="B40" s="126">
        <v>85311.554479829996</v>
      </c>
      <c r="C40" s="126">
        <v>77074.603855900001</v>
      </c>
      <c r="D40" s="98">
        <f t="shared" si="0"/>
        <v>10.686984054215753</v>
      </c>
      <c r="E40" s="64"/>
      <c r="F40" s="126">
        <v>85873.72</v>
      </c>
      <c r="G40" s="126">
        <v>84031.7</v>
      </c>
    </row>
    <row r="41" spans="1:7" s="16" customFormat="1" ht="12" x14ac:dyDescent="0.2">
      <c r="A41" s="64" t="s">
        <v>29</v>
      </c>
      <c r="B41" s="126">
        <v>3389.7826226500001</v>
      </c>
      <c r="C41" s="126">
        <v>2871.8296270999999</v>
      </c>
      <c r="D41" s="98">
        <f t="shared" si="0"/>
        <v>18.03564496522845</v>
      </c>
      <c r="E41" s="64"/>
      <c r="F41" s="126">
        <v>3834.97</v>
      </c>
      <c r="G41" s="126">
        <v>3320.28</v>
      </c>
    </row>
    <row r="42" spans="1:7" s="16" customFormat="1" ht="12" x14ac:dyDescent="0.2">
      <c r="A42" s="64" t="s">
        <v>78</v>
      </c>
      <c r="B42" s="126">
        <v>1100.22064464</v>
      </c>
      <c r="C42" s="126">
        <v>863.09437621999996</v>
      </c>
      <c r="D42" s="98">
        <f t="shared" si="0"/>
        <v>27.473967500346387</v>
      </c>
      <c r="E42" s="64"/>
      <c r="F42" s="126">
        <v>1101.8399999999999</v>
      </c>
      <c r="G42" s="126">
        <v>1011.89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19639.312658028499</v>
      </c>
      <c r="D48" s="72"/>
      <c r="E48" s="127">
        <v>17782.926793645202</v>
      </c>
      <c r="F48" s="72"/>
      <c r="G48" s="98">
        <f>IFERROR(((C48/E48)-1)*100,IF(C48+E48&lt;&gt;0,100,0))</f>
        <v>10.43914697465147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6384</v>
      </c>
      <c r="D54" s="75"/>
      <c r="E54" s="128">
        <v>1848530</v>
      </c>
      <c r="F54" s="128">
        <v>216631561.23500001</v>
      </c>
      <c r="G54" s="128">
        <v>10131665.711999999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8913</v>
      </c>
      <c r="C68" s="66">
        <v>6229</v>
      </c>
      <c r="D68" s="98">
        <f>IFERROR(((B68/C68)-1)*100,IF(B68+C68&lt;&gt;0,100,0))</f>
        <v>43.08877829507145</v>
      </c>
      <c r="E68" s="66">
        <v>50542</v>
      </c>
      <c r="F68" s="66">
        <v>35852</v>
      </c>
      <c r="G68" s="98">
        <f>IFERROR(((E68/F68)-1)*100,IF(E68+F68&lt;&gt;0,100,0))</f>
        <v>40.974004239651897</v>
      </c>
    </row>
    <row r="69" spans="1:7" s="16" customFormat="1" ht="12" x14ac:dyDescent="0.2">
      <c r="A69" s="79" t="s">
        <v>54</v>
      </c>
      <c r="B69" s="67">
        <v>314550968.338</v>
      </c>
      <c r="C69" s="66">
        <v>232520872.01800001</v>
      </c>
      <c r="D69" s="98">
        <f>IFERROR(((B69/C69)-1)*100,IF(B69+C69&lt;&gt;0,100,0))</f>
        <v>35.278594823801377</v>
      </c>
      <c r="E69" s="66">
        <v>1589433853.477</v>
      </c>
      <c r="F69" s="66">
        <v>1407178560.1819999</v>
      </c>
      <c r="G69" s="98">
        <f>IFERROR(((E69/F69)-1)*100,IF(E69+F69&lt;&gt;0,100,0))</f>
        <v>12.951824200009687</v>
      </c>
    </row>
    <row r="70" spans="1:7" s="62" customFormat="1" ht="12" x14ac:dyDescent="0.2">
      <c r="A70" s="79" t="s">
        <v>55</v>
      </c>
      <c r="B70" s="67">
        <v>309433883.22764999</v>
      </c>
      <c r="C70" s="66">
        <v>231720558.87707001</v>
      </c>
      <c r="D70" s="98">
        <f>IFERROR(((B70/C70)-1)*100,IF(B70+C70&lt;&gt;0,100,0))</f>
        <v>33.537518089539752</v>
      </c>
      <c r="E70" s="66">
        <v>1563075803.02368</v>
      </c>
      <c r="F70" s="66">
        <v>1403015668.23926</v>
      </c>
      <c r="G70" s="98">
        <f>IFERROR(((E70/F70)-1)*100,IF(E70+F70&lt;&gt;0,100,0))</f>
        <v>11.408292751661886</v>
      </c>
    </row>
    <row r="71" spans="1:7" s="16" customFormat="1" ht="12" x14ac:dyDescent="0.2">
      <c r="A71" s="79" t="s">
        <v>94</v>
      </c>
      <c r="B71" s="98">
        <f>IFERROR(B69/B68/1000,)</f>
        <v>35.291256405026367</v>
      </c>
      <c r="C71" s="98">
        <f>IFERROR(C69/C68/1000,)</f>
        <v>37.328764170492853</v>
      </c>
      <c r="D71" s="98">
        <f>IFERROR(((B71/C71)-1)*100,IF(B71+C71&lt;&gt;0,100,0))</f>
        <v>-5.4582781153978521</v>
      </c>
      <c r="E71" s="98">
        <f>IFERROR(E69/E68/1000,)</f>
        <v>31.447783100728106</v>
      </c>
      <c r="F71" s="98">
        <f>IFERROR(F69/F68/1000,)</f>
        <v>39.249653023039158</v>
      </c>
      <c r="G71" s="98">
        <f>IFERROR(((E71/F71)-1)*100,IF(E71+F71&lt;&gt;0,100,0))</f>
        <v>-19.877551319323594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2998</v>
      </c>
      <c r="C74" s="66">
        <v>3793</v>
      </c>
      <c r="D74" s="98">
        <f>IFERROR(((B74/C74)-1)*100,IF(B74+C74&lt;&gt;0,100,0))</f>
        <v>-20.959662536250988</v>
      </c>
      <c r="E74" s="66">
        <v>19096</v>
      </c>
      <c r="F74" s="66">
        <v>23568</v>
      </c>
      <c r="G74" s="98">
        <f>IFERROR(((E74/F74)-1)*100,IF(E74+F74&lt;&gt;0,100,0))</f>
        <v>-18.974881194840464</v>
      </c>
    </row>
    <row r="75" spans="1:7" s="16" customFormat="1" ht="12" x14ac:dyDescent="0.2">
      <c r="A75" s="79" t="s">
        <v>54</v>
      </c>
      <c r="B75" s="67">
        <v>478195909.59399998</v>
      </c>
      <c r="C75" s="66">
        <v>497683144.60299999</v>
      </c>
      <c r="D75" s="98">
        <f>IFERROR(((B75/C75)-1)*100,IF(B75+C75&lt;&gt;0,100,0))</f>
        <v>-3.9155907167691795</v>
      </c>
      <c r="E75" s="66">
        <v>3040618180.71</v>
      </c>
      <c r="F75" s="66">
        <v>3334918574.3049998</v>
      </c>
      <c r="G75" s="98">
        <f>IFERROR(((E75/F75)-1)*100,IF(E75+F75&lt;&gt;0,100,0))</f>
        <v>-8.8248149703724739</v>
      </c>
    </row>
    <row r="76" spans="1:7" s="16" customFormat="1" ht="12" x14ac:dyDescent="0.2">
      <c r="A76" s="79" t="s">
        <v>55</v>
      </c>
      <c r="B76" s="67">
        <v>459736430.79605001</v>
      </c>
      <c r="C76" s="66">
        <v>512901837.75228</v>
      </c>
      <c r="D76" s="98">
        <f>IFERROR(((B76/C76)-1)*100,IF(B76+C76&lt;&gt;0,100,0))</f>
        <v>-10.365610540453485</v>
      </c>
      <c r="E76" s="66">
        <v>2987263313.8576498</v>
      </c>
      <c r="F76" s="66">
        <v>3406375552.3666301</v>
      </c>
      <c r="G76" s="98">
        <f>IFERROR(((E76/F76)-1)*100,IF(E76+F76&lt;&gt;0,100,0))</f>
        <v>-12.303758997383474</v>
      </c>
    </row>
    <row r="77" spans="1:7" s="16" customFormat="1" ht="12" x14ac:dyDescent="0.2">
      <c r="A77" s="79" t="s">
        <v>94</v>
      </c>
      <c r="B77" s="98">
        <f>IFERROR(B75/B74/1000,)</f>
        <v>159.50497318012009</v>
      </c>
      <c r="C77" s="98">
        <f>IFERROR(C75/C74/1000,)</f>
        <v>131.21095296678089</v>
      </c>
      <c r="D77" s="98">
        <f>IFERROR(((B77/C77)-1)*100,IF(B77+C77&lt;&gt;0,100,0))</f>
        <v>21.56376397975135</v>
      </c>
      <c r="E77" s="98">
        <f>IFERROR(E75/E74/1000,)</f>
        <v>159.22801532834103</v>
      </c>
      <c r="F77" s="98">
        <f>IFERROR(F75/F74/1000,)</f>
        <v>141.50197616704853</v>
      </c>
      <c r="G77" s="98">
        <f>IFERROR(((E77/F77)-1)*100,IF(E77+F77&lt;&gt;0,100,0))</f>
        <v>12.52706120539704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449</v>
      </c>
      <c r="C80" s="66">
        <v>367</v>
      </c>
      <c r="D80" s="98">
        <f>IFERROR(((B80/C80)-1)*100,IF(B80+C80&lt;&gt;0,100,0))</f>
        <v>22.343324250681196</v>
      </c>
      <c r="E80" s="66">
        <v>1576</v>
      </c>
      <c r="F80" s="66">
        <v>1288</v>
      </c>
      <c r="G80" s="98">
        <f>IFERROR(((E80/F80)-1)*100,IF(E80+F80&lt;&gt;0,100,0))</f>
        <v>22.360248447204967</v>
      </c>
    </row>
    <row r="81" spans="1:7" s="16" customFormat="1" ht="12" x14ac:dyDescent="0.2">
      <c r="A81" s="79" t="s">
        <v>54</v>
      </c>
      <c r="B81" s="67">
        <v>15487489.588</v>
      </c>
      <c r="C81" s="66">
        <v>16318701.841</v>
      </c>
      <c r="D81" s="98">
        <f>IFERROR(((B81/C81)-1)*100,IF(B81+C81&lt;&gt;0,100,0))</f>
        <v>-5.0936175015565137</v>
      </c>
      <c r="E81" s="66">
        <v>107801561.537</v>
      </c>
      <c r="F81" s="66">
        <v>101523791.198</v>
      </c>
      <c r="G81" s="98">
        <f>IFERROR(((E81/F81)-1)*100,IF(E81+F81&lt;&gt;0,100,0))</f>
        <v>6.1835460091877126</v>
      </c>
    </row>
    <row r="82" spans="1:7" s="16" customFormat="1" ht="12" x14ac:dyDescent="0.2">
      <c r="A82" s="79" t="s">
        <v>55</v>
      </c>
      <c r="B82" s="67">
        <v>4031293.4240200198</v>
      </c>
      <c r="C82" s="66">
        <v>6823247.61783008</v>
      </c>
      <c r="D82" s="98">
        <f>IFERROR(((B82/C82)-1)*100,IF(B82+C82&lt;&gt;0,100,0))</f>
        <v>-40.918259898912382</v>
      </c>
      <c r="E82" s="66">
        <v>43993441.698990203</v>
      </c>
      <c r="F82" s="66">
        <v>31962284.230953101</v>
      </c>
      <c r="G82" s="98">
        <f>IFERROR(((E82/F82)-1)*100,IF(E82+F82&lt;&gt;0,100,0))</f>
        <v>37.641732302680111</v>
      </c>
    </row>
    <row r="83" spans="1:7" s="32" customFormat="1" x14ac:dyDescent="0.2">
      <c r="A83" s="79" t="s">
        <v>94</v>
      </c>
      <c r="B83" s="98">
        <f>IFERROR(B81/B80/1000,)</f>
        <v>34.493295296213809</v>
      </c>
      <c r="C83" s="98">
        <f>IFERROR(C81/C80/1000,)</f>
        <v>44.465127632152587</v>
      </c>
      <c r="D83" s="98">
        <f>IFERROR(((B83/C83)-1)*100,IF(B83+C83&lt;&gt;0,100,0))</f>
        <v>-22.426186242920355</v>
      </c>
      <c r="E83" s="98">
        <f>IFERROR(E81/E80/1000,)</f>
        <v>68.402006051395929</v>
      </c>
      <c r="F83" s="98">
        <f>IFERROR(F81/F80/1000,)</f>
        <v>78.822819253105578</v>
      </c>
      <c r="G83" s="98">
        <f>IFERROR(((E83/F83)-1)*100,IF(E83+F83&lt;&gt;0,100,0))</f>
        <v>-13.220553769140997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12360</v>
      </c>
      <c r="C86" s="64">
        <f>C68+C74+C80</f>
        <v>10389</v>
      </c>
      <c r="D86" s="98">
        <f>IFERROR(((B86/C86)-1)*100,IF(B86+C86&lt;&gt;0,100,0))</f>
        <v>18.971989604389261</v>
      </c>
      <c r="E86" s="64">
        <f>E68+E74+E80</f>
        <v>71214</v>
      </c>
      <c r="F86" s="64">
        <f>F68+F74+F80</f>
        <v>60708</v>
      </c>
      <c r="G86" s="98">
        <f>IFERROR(((E86/F86)-1)*100,IF(E86+F86&lt;&gt;0,100,0))</f>
        <v>17.305791658430515</v>
      </c>
    </row>
    <row r="87" spans="1:7" s="62" customFormat="1" ht="12" x14ac:dyDescent="0.2">
      <c r="A87" s="79" t="s">
        <v>54</v>
      </c>
      <c r="B87" s="64">
        <f t="shared" ref="B87:C87" si="1">B69+B75+B81</f>
        <v>808234367.51999998</v>
      </c>
      <c r="C87" s="64">
        <f t="shared" si="1"/>
        <v>746522718.46200001</v>
      </c>
      <c r="D87" s="98">
        <f>IFERROR(((B87/C87)-1)*100,IF(B87+C87&lt;&gt;0,100,0))</f>
        <v>8.2665466879748184</v>
      </c>
      <c r="E87" s="64">
        <f t="shared" ref="E87:F87" si="2">E69+E75+E81</f>
        <v>4737853595.724</v>
      </c>
      <c r="F87" s="64">
        <f t="shared" si="2"/>
        <v>4843620925.6849995</v>
      </c>
      <c r="G87" s="98">
        <f>IFERROR(((E87/F87)-1)*100,IF(E87+F87&lt;&gt;0,100,0))</f>
        <v>-2.1836417751052939</v>
      </c>
    </row>
    <row r="88" spans="1:7" s="62" customFormat="1" ht="12" x14ac:dyDescent="0.2">
      <c r="A88" s="79" t="s">
        <v>55</v>
      </c>
      <c r="B88" s="64">
        <f t="shared" ref="B88:C88" si="3">B70+B76+B82</f>
        <v>773201607.44772005</v>
      </c>
      <c r="C88" s="64">
        <f t="shared" si="3"/>
        <v>751445644.24717999</v>
      </c>
      <c r="D88" s="98">
        <f>IFERROR(((B88/C88)-1)*100,IF(B88+C88&lt;&gt;0,100,0))</f>
        <v>2.8952144931701396</v>
      </c>
      <c r="E88" s="64">
        <f t="shared" ref="E88:F88" si="4">E70+E76+E82</f>
        <v>4594332558.5803194</v>
      </c>
      <c r="F88" s="64">
        <f t="shared" si="4"/>
        <v>4841353504.8368435</v>
      </c>
      <c r="G88" s="98">
        <f>IFERROR(((E88/F88)-1)*100,IF(E88+F88&lt;&gt;0,100,0))</f>
        <v>-5.1023116987787276</v>
      </c>
    </row>
    <row r="89" spans="1:7" s="63" customFormat="1" x14ac:dyDescent="0.2">
      <c r="A89" s="79" t="s">
        <v>95</v>
      </c>
      <c r="B89" s="98">
        <f>IFERROR((B75/B87)*100,IF(B75+B87&lt;&gt;0,100,0))</f>
        <v>59.165500603655893</v>
      </c>
      <c r="C89" s="98">
        <f>IFERROR((C75/C87)*100,IF(C75+C87&lt;&gt;0,100,0))</f>
        <v>66.66684513343894</v>
      </c>
      <c r="D89" s="98">
        <f>IFERROR(((B89/C89)-1)*100,IF(B89+C89&lt;&gt;0,100,0))</f>
        <v>-11.251986673088421</v>
      </c>
      <c r="E89" s="98">
        <f>IFERROR((E75/E87)*100,IF(E75+E87&lt;&gt;0,100,0))</f>
        <v>64.177124076907191</v>
      </c>
      <c r="F89" s="98">
        <f>IFERROR((F75/F87)*100,IF(F75+F87&lt;&gt;0,100,0))</f>
        <v>68.851766590990309</v>
      </c>
      <c r="G89" s="98">
        <f>IFERROR(((E89/F89)-1)*100,IF(E89+F89&lt;&gt;0,100,0))</f>
        <v>-6.7894300255976647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31240774.333000001</v>
      </c>
      <c r="C95" s="129">
        <v>33528836.717</v>
      </c>
      <c r="D95" s="65">
        <f>B95-C95</f>
        <v>-2288062.3839999996</v>
      </c>
      <c r="E95" s="129">
        <v>196830487.58899999</v>
      </c>
      <c r="F95" s="129">
        <v>188598933.542</v>
      </c>
      <c r="G95" s="80">
        <f>E95-F95</f>
        <v>8231554.0469999909</v>
      </c>
    </row>
    <row r="96" spans="1:7" s="16" customFormat="1" ht="13.5" x14ac:dyDescent="0.2">
      <c r="A96" s="79" t="s">
        <v>88</v>
      </c>
      <c r="B96" s="66">
        <v>42736282.702</v>
      </c>
      <c r="C96" s="129">
        <v>32117229.827</v>
      </c>
      <c r="D96" s="65">
        <f>B96-C96</f>
        <v>10619052.875</v>
      </c>
      <c r="E96" s="129">
        <v>199125453.44499999</v>
      </c>
      <c r="F96" s="129">
        <v>175542403.96900001</v>
      </c>
      <c r="G96" s="80">
        <f>E96-F96</f>
        <v>23583049.475999981</v>
      </c>
    </row>
    <row r="97" spans="1:7" s="28" customFormat="1" ht="12" x14ac:dyDescent="0.2">
      <c r="A97" s="81" t="s">
        <v>16</v>
      </c>
      <c r="B97" s="65">
        <f>B95-B96</f>
        <v>-11495508.368999999</v>
      </c>
      <c r="C97" s="65">
        <f>C95-C96</f>
        <v>1411606.8900000006</v>
      </c>
      <c r="D97" s="82"/>
      <c r="E97" s="65">
        <f>E95-E96</f>
        <v>-2294965.8560000062</v>
      </c>
      <c r="F97" s="82">
        <f>F95-F96</f>
        <v>13056529.572999984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711.35368416390804</v>
      </c>
      <c r="D104" s="98">
        <f>IFERROR(((B104/C104)-1)*100,IF(B104+C104&lt;&gt;0,100,0))</f>
        <v>-100</v>
      </c>
      <c r="E104" s="84"/>
      <c r="F104" s="71"/>
      <c r="G104" s="71"/>
    </row>
    <row r="105" spans="1:7" s="16" customFormat="1" ht="12" x14ac:dyDescent="0.2">
      <c r="A105" s="79" t="s">
        <v>50</v>
      </c>
      <c r="B105" s="71"/>
      <c r="C105" s="130">
        <v>703.444088916493</v>
      </c>
      <c r="D105" s="98">
        <f>IFERROR(((B105/C105)-1)*100,IF(B105+C105&lt;&gt;0,100,0))</f>
        <v>-100</v>
      </c>
      <c r="E105" s="84"/>
      <c r="F105" s="71"/>
      <c r="G105" s="71"/>
    </row>
    <row r="106" spans="1:7" s="16" customFormat="1" ht="12" x14ac:dyDescent="0.2">
      <c r="A106" s="79" t="s">
        <v>51</v>
      </c>
      <c r="B106" s="71"/>
      <c r="C106" s="130">
        <v>742.51435485116303</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535.43586848358302</v>
      </c>
      <c r="D108" s="98">
        <f>IFERROR(((B108/C108)-1)*100,IF(B108+C108&lt;&gt;0,100,0))</f>
        <v>-100</v>
      </c>
      <c r="E108" s="84"/>
      <c r="F108" s="71"/>
      <c r="G108" s="71"/>
    </row>
    <row r="109" spans="1:7" s="16" customFormat="1" ht="12" x14ac:dyDescent="0.2">
      <c r="A109" s="79" t="s">
        <v>57</v>
      </c>
      <c r="B109" s="71"/>
      <c r="C109" s="130">
        <v>694.65228242284502</v>
      </c>
      <c r="D109" s="98">
        <f>IFERROR(((B109/C109)-1)*100,IF(B109+C109&lt;&gt;0,100,0))</f>
        <v>-100</v>
      </c>
      <c r="E109" s="84"/>
      <c r="F109" s="71"/>
      <c r="G109" s="71"/>
    </row>
    <row r="110" spans="1:7" s="16" customFormat="1" ht="12" x14ac:dyDescent="0.2">
      <c r="A110" s="79" t="s">
        <v>59</v>
      </c>
      <c r="B110" s="71"/>
      <c r="C110" s="130">
        <v>802.58701806778402</v>
      </c>
      <c r="D110" s="98">
        <f>IFERROR(((B110/C110)-1)*100,IF(B110+C110&lt;&gt;0,100,0))</f>
        <v>-100</v>
      </c>
      <c r="E110" s="84"/>
      <c r="F110" s="71"/>
      <c r="G110" s="71"/>
    </row>
    <row r="111" spans="1:7" s="16" customFormat="1" ht="12" x14ac:dyDescent="0.2">
      <c r="A111" s="79" t="s">
        <v>58</v>
      </c>
      <c r="B111" s="71"/>
      <c r="C111" s="130">
        <v>762.89316634192005</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3</v>
      </c>
      <c r="F119" s="78">
        <v>0</v>
      </c>
      <c r="G119" s="98">
        <f>IFERROR(((E119/F119)-1)*100,IF(E119+F119&lt;&gt;0,100,0))</f>
        <v>100</v>
      </c>
    </row>
    <row r="120" spans="1:7" s="16" customFormat="1" ht="12" x14ac:dyDescent="0.2">
      <c r="A120" s="79" t="s">
        <v>72</v>
      </c>
      <c r="B120" s="67">
        <v>123</v>
      </c>
      <c r="C120" s="66">
        <v>180</v>
      </c>
      <c r="D120" s="98">
        <f>IFERROR(((B120/C120)-1)*100,IF(B120+C120&lt;&gt;0,100,0))</f>
        <v>-31.666666666666664</v>
      </c>
      <c r="E120" s="66">
        <v>2360</v>
      </c>
      <c r="F120" s="66">
        <v>2491</v>
      </c>
      <c r="G120" s="98">
        <f>IFERROR(((E120/F120)-1)*100,IF(E120+F120&lt;&gt;0,100,0))</f>
        <v>-5.2589321557607427</v>
      </c>
    </row>
    <row r="121" spans="1:7" s="16" customFormat="1" ht="12" x14ac:dyDescent="0.2">
      <c r="A121" s="79" t="s">
        <v>74</v>
      </c>
      <c r="B121" s="67">
        <v>2</v>
      </c>
      <c r="C121" s="66">
        <v>8</v>
      </c>
      <c r="D121" s="98">
        <f>IFERROR(((B121/C121)-1)*100,IF(B121+C121&lt;&gt;0,100,0))</f>
        <v>-75</v>
      </c>
      <c r="E121" s="66">
        <v>108</v>
      </c>
      <c r="F121" s="66">
        <v>78</v>
      </c>
      <c r="G121" s="98">
        <f>IFERROR(((E121/F121)-1)*100,IF(E121+F121&lt;&gt;0,100,0))</f>
        <v>38.46153846153846</v>
      </c>
    </row>
    <row r="122" spans="1:7" s="28" customFormat="1" ht="12" x14ac:dyDescent="0.2">
      <c r="A122" s="81" t="s">
        <v>34</v>
      </c>
      <c r="B122" s="82">
        <f>SUM(B119:B121)</f>
        <v>125</v>
      </c>
      <c r="C122" s="82">
        <f>SUM(C119:C121)</f>
        <v>188</v>
      </c>
      <c r="D122" s="98">
        <f>IFERROR(((B122/C122)-1)*100,IF(B122+C122&lt;&gt;0,100,0))</f>
        <v>-33.51063829787234</v>
      </c>
      <c r="E122" s="82">
        <f>SUM(E119:E121)</f>
        <v>2471</v>
      </c>
      <c r="F122" s="82">
        <f>SUM(F119:F121)</f>
        <v>2569</v>
      </c>
      <c r="G122" s="98">
        <f>IFERROR(((E122/F122)-1)*100,IF(E122+F122&lt;&gt;0,100,0))</f>
        <v>-3.8147138964577665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11</v>
      </c>
      <c r="C125" s="66">
        <v>90</v>
      </c>
      <c r="D125" s="98">
        <f>IFERROR(((B125/C125)-1)*100,IF(B125+C125&lt;&gt;0,100,0))</f>
        <v>-87.777777777777771</v>
      </c>
      <c r="E125" s="66">
        <v>185</v>
      </c>
      <c r="F125" s="66">
        <v>237</v>
      </c>
      <c r="G125" s="98">
        <f>IFERROR(((E125/F125)-1)*100,IF(E125+F125&lt;&gt;0,100,0))</f>
        <v>-21.940928270042193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11</v>
      </c>
      <c r="C127" s="82">
        <f>SUM(C125:C126)</f>
        <v>90</v>
      </c>
      <c r="D127" s="98">
        <f>IFERROR(((B127/C127)-1)*100,IF(B127+C127&lt;&gt;0,100,0))</f>
        <v>-87.777777777777771</v>
      </c>
      <c r="E127" s="82">
        <f>SUM(E125:E126)</f>
        <v>185</v>
      </c>
      <c r="F127" s="82">
        <f>SUM(F125:F126)</f>
        <v>237</v>
      </c>
      <c r="G127" s="98">
        <f>IFERROR(((E127/F127)-1)*100,IF(E127+F127&lt;&gt;0,100,0))</f>
        <v>-21.940928270042193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40001</v>
      </c>
      <c r="F130" s="78">
        <v>0</v>
      </c>
      <c r="G130" s="98">
        <f>IFERROR(((E130/F130)-1)*100,IF(E130+F130&lt;&gt;0,100,0))</f>
        <v>100</v>
      </c>
    </row>
    <row r="131" spans="1:7" s="16" customFormat="1" ht="12" x14ac:dyDescent="0.2">
      <c r="A131" s="79" t="s">
        <v>72</v>
      </c>
      <c r="B131" s="67">
        <v>20994</v>
      </c>
      <c r="C131" s="66">
        <v>62995</v>
      </c>
      <c r="D131" s="98">
        <f>IFERROR(((B131/C131)-1)*100,IF(B131+C131&lt;&gt;0,100,0))</f>
        <v>-66.673545519485671</v>
      </c>
      <c r="E131" s="66">
        <v>2683777</v>
      </c>
      <c r="F131" s="66">
        <v>2756098</v>
      </c>
      <c r="G131" s="98">
        <f>IFERROR(((E131/F131)-1)*100,IF(E131+F131&lt;&gt;0,100,0))</f>
        <v>-2.6240358651978268</v>
      </c>
    </row>
    <row r="132" spans="1:7" s="16" customFormat="1" ht="12" x14ac:dyDescent="0.2">
      <c r="A132" s="79" t="s">
        <v>74</v>
      </c>
      <c r="B132" s="67">
        <v>3</v>
      </c>
      <c r="C132" s="66">
        <v>96</v>
      </c>
      <c r="D132" s="98">
        <f>IFERROR(((B132/C132)-1)*100,IF(B132+C132&lt;&gt;0,100,0))</f>
        <v>-96.875</v>
      </c>
      <c r="E132" s="66">
        <v>5428</v>
      </c>
      <c r="F132" s="66">
        <v>6433</v>
      </c>
      <c r="G132" s="98">
        <f>IFERROR(((E132/F132)-1)*100,IF(E132+F132&lt;&gt;0,100,0))</f>
        <v>-15.622571117674489</v>
      </c>
    </row>
    <row r="133" spans="1:7" s="16" customFormat="1" ht="12" x14ac:dyDescent="0.2">
      <c r="A133" s="81" t="s">
        <v>34</v>
      </c>
      <c r="B133" s="82">
        <f>SUM(B130:B132)</f>
        <v>20997</v>
      </c>
      <c r="C133" s="82">
        <f>SUM(C130:C132)</f>
        <v>63091</v>
      </c>
      <c r="D133" s="98">
        <f>IFERROR(((B133/C133)-1)*100,IF(B133+C133&lt;&gt;0,100,0))</f>
        <v>-66.719500404178092</v>
      </c>
      <c r="E133" s="82">
        <f>SUM(E130:E132)</f>
        <v>2729206</v>
      </c>
      <c r="F133" s="82">
        <f>SUM(F130:F132)</f>
        <v>2762531</v>
      </c>
      <c r="G133" s="98">
        <f>IFERROR(((E133/F133)-1)*100,IF(E133+F133&lt;&gt;0,100,0))</f>
        <v>-1.2063213046296983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3500</v>
      </c>
      <c r="C136" s="66">
        <v>104565</v>
      </c>
      <c r="D136" s="98">
        <f>IFERROR(((B136/C136)-1)*100,)</f>
        <v>-96.652799693970266</v>
      </c>
      <c r="E136" s="66">
        <v>76121</v>
      </c>
      <c r="F136" s="66">
        <v>233331</v>
      </c>
      <c r="G136" s="98">
        <f>IFERROR(((E136/F136)-1)*100,)</f>
        <v>-67.37638804959478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3500</v>
      </c>
      <c r="C138" s="82">
        <f>SUM(C136:C137)</f>
        <v>104565</v>
      </c>
      <c r="D138" s="98">
        <f>IFERROR(((B138/C138)-1)*100,)</f>
        <v>-96.652799693970266</v>
      </c>
      <c r="E138" s="82">
        <f>SUM(E136:E137)</f>
        <v>76121</v>
      </c>
      <c r="F138" s="82">
        <f>SUM(F136:F137)</f>
        <v>233331</v>
      </c>
      <c r="G138" s="98">
        <f>IFERROR(((E138/F138)-1)*100,)</f>
        <v>-67.37638804959478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958914.01249999995</v>
      </c>
      <c r="F141" s="78">
        <v>0</v>
      </c>
      <c r="G141" s="98">
        <f>IFERROR(((E141/F141)-1)*100,IF(E141+F141&lt;&gt;0,100,0))</f>
        <v>100</v>
      </c>
    </row>
    <row r="142" spans="1:7" s="32" customFormat="1" x14ac:dyDescent="0.2">
      <c r="A142" s="79" t="s">
        <v>72</v>
      </c>
      <c r="B142" s="67">
        <v>2061681.4397</v>
      </c>
      <c r="C142" s="66">
        <v>5877771.7014100002</v>
      </c>
      <c r="D142" s="98">
        <f>IFERROR(((B142/C142)-1)*100,IF(B142+C142&lt;&gt;0,100,0))</f>
        <v>-64.924098035222613</v>
      </c>
      <c r="E142" s="66">
        <v>255282426.33866</v>
      </c>
      <c r="F142" s="66">
        <v>269950995.09593999</v>
      </c>
      <c r="G142" s="98">
        <f>IFERROR(((E142/F142)-1)*100,IF(E142+F142&lt;&gt;0,100,0))</f>
        <v>-5.4337894742958142</v>
      </c>
    </row>
    <row r="143" spans="1:7" s="32" customFormat="1" x14ac:dyDescent="0.2">
      <c r="A143" s="79" t="s">
        <v>74</v>
      </c>
      <c r="B143" s="67">
        <v>23303.21</v>
      </c>
      <c r="C143" s="66">
        <v>307063.96999999997</v>
      </c>
      <c r="D143" s="98">
        <f>IFERROR(((B143/C143)-1)*100,IF(B143+C143&lt;&gt;0,100,0))</f>
        <v>-92.410959188731908</v>
      </c>
      <c r="E143" s="66">
        <v>28659855.719999999</v>
      </c>
      <c r="F143" s="66">
        <v>33315969.34</v>
      </c>
      <c r="G143" s="98">
        <f>IFERROR(((E143/F143)-1)*100,IF(E143+F143&lt;&gt;0,100,0))</f>
        <v>-13.975621037715847</v>
      </c>
    </row>
    <row r="144" spans="1:7" s="16" customFormat="1" ht="12" x14ac:dyDescent="0.2">
      <c r="A144" s="81" t="s">
        <v>34</v>
      </c>
      <c r="B144" s="82">
        <f>SUM(B141:B143)</f>
        <v>2084984.6497</v>
      </c>
      <c r="C144" s="82">
        <f>SUM(C141:C143)</f>
        <v>6184835.67141</v>
      </c>
      <c r="D144" s="98">
        <f>IFERROR(((B144/C144)-1)*100,IF(B144+C144&lt;&gt;0,100,0))</f>
        <v>-66.288762378311148</v>
      </c>
      <c r="E144" s="82">
        <f>SUM(E141:E143)</f>
        <v>284901196.07115996</v>
      </c>
      <c r="F144" s="82">
        <f>SUM(F141:F143)</f>
        <v>303266964.43593997</v>
      </c>
      <c r="G144" s="98">
        <f>IFERROR(((E144/F144)-1)*100,IF(E144+F144&lt;&gt;0,100,0))</f>
        <v>-6.0559739498627359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4926</v>
      </c>
      <c r="C147" s="66">
        <v>142321.53435999999</v>
      </c>
      <c r="D147" s="98">
        <f>IFERROR(((B147/C147)-1)*100,IF(B147+C147&lt;&gt;0,100,0))</f>
        <v>-96.538823149882731</v>
      </c>
      <c r="E147" s="66">
        <v>153933.89228999999</v>
      </c>
      <c r="F147" s="66">
        <v>327885.26465999999</v>
      </c>
      <c r="G147" s="98">
        <f>IFERROR(((E147/F147)-1)*100,IF(E147+F147&lt;&gt;0,100,0))</f>
        <v>-53.052512911910988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4926</v>
      </c>
      <c r="C149" s="82">
        <f>SUM(C147:C148)</f>
        <v>142321.53435999999</v>
      </c>
      <c r="D149" s="98">
        <f>IFERROR(((B149/C149)-1)*100,IF(B149+C149&lt;&gt;0,100,0))</f>
        <v>-96.538823149882731</v>
      </c>
      <c r="E149" s="82">
        <f>SUM(E147:E148)</f>
        <v>153933.89228999999</v>
      </c>
      <c r="F149" s="82">
        <f>SUM(F147:F148)</f>
        <v>327885.26465999999</v>
      </c>
      <c r="G149" s="98">
        <f>IFERROR(((E149/F149)-1)*100,IF(E149+F149&lt;&gt;0,100,0))</f>
        <v>-53.052512911910988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50001</v>
      </c>
      <c r="C152" s="78">
        <v>0</v>
      </c>
      <c r="D152" s="98">
        <f>IFERROR(((B152/C152)-1)*100,IF(B152+C152&lt;&gt;0,100,0))</f>
        <v>100</v>
      </c>
      <c r="E152" s="78"/>
      <c r="F152" s="78"/>
      <c r="G152" s="65"/>
    </row>
    <row r="153" spans="1:7" s="16" customFormat="1" ht="12" x14ac:dyDescent="0.2">
      <c r="A153" s="79" t="s">
        <v>72</v>
      </c>
      <c r="B153" s="67">
        <v>1006901</v>
      </c>
      <c r="C153" s="66">
        <v>915865</v>
      </c>
      <c r="D153" s="98">
        <f>IFERROR(((B153/C153)-1)*100,IF(B153+C153&lt;&gt;0,100,0))</f>
        <v>9.9398928881439872</v>
      </c>
      <c r="E153" s="78"/>
      <c r="F153" s="78"/>
      <c r="G153" s="65"/>
    </row>
    <row r="154" spans="1:7" s="16" customFormat="1" ht="12" x14ac:dyDescent="0.2">
      <c r="A154" s="79" t="s">
        <v>74</v>
      </c>
      <c r="B154" s="67">
        <v>2258</v>
      </c>
      <c r="C154" s="66">
        <v>2397</v>
      </c>
      <c r="D154" s="98">
        <f>IFERROR(((B154/C154)-1)*100,IF(B154+C154&lt;&gt;0,100,0))</f>
        <v>-5.7989153108051745</v>
      </c>
      <c r="E154" s="78"/>
      <c r="F154" s="78"/>
      <c r="G154" s="65"/>
    </row>
    <row r="155" spans="1:7" s="28" customFormat="1" ht="12" x14ac:dyDescent="0.2">
      <c r="A155" s="81" t="s">
        <v>34</v>
      </c>
      <c r="B155" s="82">
        <f>SUM(B152:B154)</f>
        <v>1059160</v>
      </c>
      <c r="C155" s="82">
        <f>SUM(C152:C154)</f>
        <v>918262</v>
      </c>
      <c r="D155" s="98">
        <f>IFERROR(((B155/C155)-1)*100,IF(B155+C155&lt;&gt;0,100,0))</f>
        <v>15.343986792440511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132832</v>
      </c>
      <c r="C158" s="66">
        <v>375475</v>
      </c>
      <c r="D158" s="98">
        <f>IFERROR(((B158/C158)-1)*100,IF(B158+C158&lt;&gt;0,100,0))</f>
        <v>-64.622944270590594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132832</v>
      </c>
      <c r="C160" s="82">
        <f>SUM(C158:C159)</f>
        <v>375475</v>
      </c>
      <c r="D160" s="98">
        <f>IFERROR(((B160/C160)-1)*100,IF(B160+C160&lt;&gt;0,100,0))</f>
        <v>-64.622944270590594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10469</v>
      </c>
      <c r="C168" s="113">
        <v>12011</v>
      </c>
      <c r="D168" s="111">
        <f>IFERROR(((B168/C168)-1)*100,IF(B168+C168&lt;&gt;0,100,0))</f>
        <v>-12.838231621014074</v>
      </c>
      <c r="E168" s="113">
        <v>69843</v>
      </c>
      <c r="F168" s="113">
        <v>76435</v>
      </c>
      <c r="G168" s="111">
        <f>IFERROR(((E168/F168)-1)*100,IF(E168+F168&lt;&gt;0,100,0))</f>
        <v>-8.6243213187675813</v>
      </c>
    </row>
    <row r="169" spans="1:7" x14ac:dyDescent="0.2">
      <c r="A169" s="101" t="s">
        <v>32</v>
      </c>
      <c r="B169" s="112">
        <v>68015</v>
      </c>
      <c r="C169" s="113">
        <v>69750</v>
      </c>
      <c r="D169" s="111">
        <f t="shared" ref="D169:D171" si="5">IFERROR(((B169/C169)-1)*100,IF(B169+C169&lt;&gt;0,100,0))</f>
        <v>-2.4874551971326153</v>
      </c>
      <c r="E169" s="113">
        <v>431860</v>
      </c>
      <c r="F169" s="113">
        <v>346141</v>
      </c>
      <c r="G169" s="111">
        <f>IFERROR(((E169/F169)-1)*100,IF(E169+F169&lt;&gt;0,100,0))</f>
        <v>24.764185693113493</v>
      </c>
    </row>
    <row r="170" spans="1:7" x14ac:dyDescent="0.2">
      <c r="A170" s="101" t="s">
        <v>92</v>
      </c>
      <c r="B170" s="112">
        <v>20945686</v>
      </c>
      <c r="C170" s="113">
        <v>15255720</v>
      </c>
      <c r="D170" s="111">
        <f t="shared" si="5"/>
        <v>37.297262928265582</v>
      </c>
      <c r="E170" s="113">
        <v>137395781</v>
      </c>
      <c r="F170" s="113">
        <v>88996138</v>
      </c>
      <c r="G170" s="111">
        <f>IFERROR(((E170/F170)-1)*100,IF(E170+F170&lt;&gt;0,100,0))</f>
        <v>54.38398124646713</v>
      </c>
    </row>
    <row r="171" spans="1:7" x14ac:dyDescent="0.2">
      <c r="A171" s="101" t="s">
        <v>93</v>
      </c>
      <c r="B171" s="112">
        <v>116057</v>
      </c>
      <c r="C171" s="113">
        <v>107623</v>
      </c>
      <c r="D171" s="111">
        <f t="shared" si="5"/>
        <v>7.8366148499855903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248</v>
      </c>
      <c r="C174" s="113">
        <v>597</v>
      </c>
      <c r="D174" s="111">
        <f t="shared" ref="D174:D177" si="6">IFERROR(((B174/C174)-1)*100,IF(B174+C174&lt;&gt;0,100,0))</f>
        <v>-58.458961474036855</v>
      </c>
      <c r="E174" s="113">
        <v>3232</v>
      </c>
      <c r="F174" s="113">
        <v>3410</v>
      </c>
      <c r="G174" s="111">
        <f t="shared" ref="G174" si="7">IFERROR(((E174/F174)-1)*100,IF(E174+F174&lt;&gt;0,100,0))</f>
        <v>-5.2199413489736113</v>
      </c>
    </row>
    <row r="175" spans="1:7" x14ac:dyDescent="0.2">
      <c r="A175" s="101" t="s">
        <v>32</v>
      </c>
      <c r="B175" s="112">
        <v>3374</v>
      </c>
      <c r="C175" s="113">
        <v>5207</v>
      </c>
      <c r="D175" s="111">
        <f t="shared" si="6"/>
        <v>-35.202611868638364</v>
      </c>
      <c r="E175" s="113">
        <v>37153</v>
      </c>
      <c r="F175" s="113">
        <v>33735</v>
      </c>
      <c r="G175" s="111">
        <f t="shared" ref="G175" si="8">IFERROR(((E175/F175)-1)*100,IF(E175+F175&lt;&gt;0,100,0))</f>
        <v>10.131910478731299</v>
      </c>
    </row>
    <row r="176" spans="1:7" x14ac:dyDescent="0.2">
      <c r="A176" s="101" t="s">
        <v>92</v>
      </c>
      <c r="B176" s="112">
        <v>30560</v>
      </c>
      <c r="C176" s="113">
        <v>58500</v>
      </c>
      <c r="D176" s="111">
        <f t="shared" si="6"/>
        <v>-47.760683760683762</v>
      </c>
      <c r="E176" s="113">
        <v>775743</v>
      </c>
      <c r="F176" s="113">
        <v>278859</v>
      </c>
      <c r="G176" s="111">
        <f t="shared" ref="G176" si="9">IFERROR(((E176/F176)-1)*100,IF(E176+F176&lt;&gt;0,100,0))</f>
        <v>178.18467397501965</v>
      </c>
    </row>
    <row r="177" spans="1:7" x14ac:dyDescent="0.2">
      <c r="A177" s="101" t="s">
        <v>93</v>
      </c>
      <c r="B177" s="112">
        <v>59546</v>
      </c>
      <c r="C177" s="113">
        <v>53569</v>
      </c>
      <c r="D177" s="111">
        <f t="shared" si="6"/>
        <v>11.157572476618949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2021-02-22T06:10:40Z</dcterms:modified>
</cp:coreProperties>
</file>