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<sst xmlns="http://schemas.openxmlformats.org/spreadsheetml/2006/main" count="265" uniqueCount="100">
  <si>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</si>
  <si>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</si>
  <si>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</si>
  <si>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</si>
  <si>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</si>
  <si>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</si>
  <si>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</si>
  <si>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</si>
  <si>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</si>
  <si>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</si>
  <si>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</si>
  <si>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</si>
  <si>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</si>
  <si>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</si>
  <si>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</si>
  <si>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</si>
  <si>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</si>
  <si>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</si>
  <si>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</si>
  <si>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</si>
  <si>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</si>
  <si>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</si>
  <si>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</si>
  <si>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</si>
  <si>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</si>
  <si>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</si>
  <si>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</si>
  <si>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</si>
  <si>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</si>
  <si>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</si>
  <si>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</si>
  <si>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</si>
  <si>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</si>
  <si>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</si>
  <si>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</si>
  <si>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</si>
  <si>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</si>
  <si>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</si>
  <si>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</si>
  <si>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</si>
  <si>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</si>
  <si>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</si>
  <si>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</si>
  <si>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</si>
  <si>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</si>
  <si>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</si>
  <si>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</si>
  <si>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</si>
  <si>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</si>
  <si>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</si>
  <si>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</si>
  <si>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</si>
  <si>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</si>
  <si>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</si>
  <si>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</si>
  <si>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</si>
  <si>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</si>
  <si>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</si>
  <si>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</si>
  <si>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</si>
  <si>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</si>
  <si>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</si>
  <si>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</si>
  <si>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</si>
  <si>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</si>
  <si>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</si>
  <si>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</si>
  <si>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</si>
  <si>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</si>
  <si>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</si>
  <si>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</si>
  <si>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</si>
  <si>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</si>
  <si>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</si>
  <si>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</si>
  <si>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</si>
  <si>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</si>
  <si>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</si>
  <si>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</si>
  <si>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</si>
  <si>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</si>
  <si>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</si>
  <si>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</si>
  <si>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</si>
  <si>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</si>
  <si>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</si>
  <si>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</si>
  <si>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</si>
  <si>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</si>
  <si>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</si>
  <si>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</si>
  <si>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</si>
  <si>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</si>
  <si>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</si>
  <si>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</si>
  <si>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</si>
  <si>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</si>
  <si>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12 March 2021</t>
  </si>
  <si>
    <t>12.03.2021</t>
  </si>
  <si>
    <t>06.03.2020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</si>
</sst>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1818509</v>
      </c>
      <c r="C11" s="67">
        <v>2351774</v>
      </c>
      <c r="D11" s="98">
        <f>IFERROR(((B11/C11)-1)*100,IF(B11+C11&lt;&gt;0,100,0))</f>
        <v>-22.675010438928233</v>
      </c>
      <c r="E11" s="67">
        <v>16988112</v>
      </c>
      <c r="F11" s="67">
        <v>15181221</v>
      </c>
      <c r="G11" s="98">
        <f>IFERROR(((E11/F11)-1)*100,IF(E11+F11&lt;&gt;0,100,0))</f>
        <v>11.902145420318956</v>
      </c>
    </row>
    <row r="12" spans="1:7" s="16" customFormat="1" ht="12" x14ac:dyDescent="0.2">
      <c r="A12" s="64" t="s">
        <v>9</v>
      </c>
      <c r="B12" s="67">
        <v>3775930.4509999999</v>
      </c>
      <c r="C12" s="67">
        <v>2363466.196</v>
      </c>
      <c r="D12" s="98">
        <f>IFERROR(((B12/C12)-1)*100,IF(B12+C12&lt;&gt;0,100,0))</f>
        <v>59.762405630784833</v>
      </c>
      <c r="E12" s="67">
        <v>29351808.261</v>
      </c>
      <c r="F12" s="67">
        <v>16506058.039999999</v>
      </c>
      <c r="G12" s="98">
        <f>IFERROR(((E12/F12)-1)*100,IF(E12+F12&lt;&gt;0,100,0))</f>
        <v>77.824458086056751</v>
      </c>
    </row>
    <row r="13" spans="1:7" s="16" customFormat="1" ht="12" x14ac:dyDescent="0.2">
      <c r="A13" s="64" t="s">
        <v>10</v>
      </c>
      <c r="B13" s="67">
        <v>130966471.30593801</v>
      </c>
      <c r="C13" s="67">
        <v>151526483.260883</v>
      </c>
      <c r="D13" s="98">
        <f>IFERROR(((B13/C13)-1)*100,IF(B13+C13&lt;&gt;0,100,0))</f>
        <v>-13.568593101673754</v>
      </c>
      <c r="E13" s="67">
        <v>1160036163.8875899</v>
      </c>
      <c r="F13" s="67">
        <v>961503954.33044899</v>
      </c>
      <c r="G13" s="98">
        <f>IFERROR(((E13/F13)-1)*100,IF(E13+F13&lt;&gt;0,100,0))</f>
        <v>20.648090802225603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551</v>
      </c>
      <c r="C16" s="67">
        <v>376</v>
      </c>
      <c r="D16" s="98">
        <f>IFERROR(((B16/C16)-1)*100,IF(B16+C16&lt;&gt;0,100,0))</f>
        <v>46.542553191489368</v>
      </c>
      <c r="E16" s="67">
        <v>3449</v>
      </c>
      <c r="F16" s="67">
        <v>2892</v>
      </c>
      <c r="G16" s="98">
        <f>IFERROR(((E16/F16)-1)*100,IF(E16+F16&lt;&gt;0,100,0))</f>
        <v>19.260027662517288</v>
      </c>
    </row>
    <row r="17" spans="1:7" s="16" customFormat="1" ht="12" x14ac:dyDescent="0.2">
      <c r="A17" s="64" t="s">
        <v>9</v>
      </c>
      <c r="B17" s="67">
        <v>322409.09399999998</v>
      </c>
      <c r="C17" s="67">
        <v>216112.68400000001</v>
      </c>
      <c r="D17" s="98">
        <f>IFERROR(((B17/C17)-1)*100,IF(B17+C17&lt;&gt;0,100,0))</f>
        <v>49.185641505428698</v>
      </c>
      <c r="E17" s="67">
        <v>3174052.605</v>
      </c>
      <c r="F17" s="67">
        <v>1600030.5630000001</v>
      </c>
      <c r="G17" s="98">
        <f>IFERROR(((E17/F17)-1)*100,IF(E17+F17&lt;&gt;0,100,0))</f>
        <v>98.374498487626695</v>
      </c>
    </row>
    <row r="18" spans="1:7" s="16" customFormat="1" ht="12" x14ac:dyDescent="0.2">
      <c r="A18" s="64" t="s">
        <v>10</v>
      </c>
      <c r="B18" s="67">
        <v>12562458.3954481</v>
      </c>
      <c r="C18" s="67">
        <v>9094317.0374534205</v>
      </c>
      <c r="D18" s="98">
        <f>IFERROR(((B18/C18)-1)*100,IF(B18+C18&lt;&gt;0,100,0))</f>
        <v>38.135259016281495</v>
      </c>
      <c r="E18" s="67">
        <v>81553557.739758894</v>
      </c>
      <c r="F18" s="67">
        <v>62514009.0928941</v>
      </c>
      <c r="G18" s="98">
        <f>IFERROR(((E18/F18)-1)*100,IF(E18+F18&lt;&gt;0,100,0))</f>
        <v>30.4564511589275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28913978.713040002</v>
      </c>
      <c r="C24" s="66">
        <v>26649126.690389998</v>
      </c>
      <c r="D24" s="65">
        <f>B24-C24</f>
        <v>2264852.0226500034</v>
      </c>
      <c r="E24" s="67">
        <v>227213107.92058</v>
      </c>
      <c r="F24" s="67">
        <v>160816702.18015999</v>
      </c>
      <c r="G24" s="65">
        <f>E24-F24</f>
        <v>66396405.740420014</v>
      </c>
    </row>
    <row r="25" spans="1:7" s="16" customFormat="1" ht="12" x14ac:dyDescent="0.2">
      <c r="A25" s="68" t="s">
        <v>15</v>
      </c>
      <c r="B25" s="66">
        <v>29206369.11846</v>
      </c>
      <c r="C25" s="66">
        <v>30521679.557130001</v>
      </c>
      <c r="D25" s="65">
        <f>B25-C25</f>
        <v>-1315310.4386700019</v>
      </c>
      <c r="E25" s="67">
        <v>235896235.56806001</v>
      </c>
      <c r="F25" s="67">
        <v>175842766.34902</v>
      </c>
      <c r="G25" s="65">
        <f>E25-F25</f>
        <v>60053469.219040006</v>
      </c>
    </row>
    <row r="26" spans="1:7" s="28" customFormat="1" ht="12" x14ac:dyDescent="0.2">
      <c r="A26" s="69" t="s">
        <v>16</v>
      </c>
      <c r="B26" s="70">
        <f>B24-B25</f>
        <v>-292390.40541999787</v>
      </c>
      <c r="C26" s="70">
        <f>C24-C25</f>
        <v>-3872552.8667400032</v>
      </c>
      <c r="D26" s="70"/>
      <c r="E26" s="70">
        <f>E24-E25</f>
        <v>-8683127.647480011</v>
      </c>
      <c r="F26" s="70">
        <f>F24-F25</f>
        <v>-15026064.168860018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68209.864667250004</v>
      </c>
      <c r="C33" s="126">
        <v>52064.716436839997</v>
      </c>
      <c r="D33" s="98">
        <f t="shared" ref="D33:D42" si="0">IFERROR(((B33/C33)-1)*100,IF(B33+C33&lt;&gt;0,100,0))</f>
        <v>31.009768871008415</v>
      </c>
      <c r="E33" s="64"/>
      <c r="F33" s="126">
        <v>69021.59</v>
      </c>
      <c r="G33" s="126">
        <v>67675.59</v>
      </c>
    </row>
    <row r="34" spans="1:7" s="16" customFormat="1" ht="12" x14ac:dyDescent="0.2">
      <c r="A34" s="64" t="s">
        <v>23</v>
      </c>
      <c r="B34" s="126">
        <v>71464.862990459995</v>
      </c>
      <c r="C34" s="126">
        <v>68812.27093816</v>
      </c>
      <c r="D34" s="98">
        <f t="shared" si="0"/>
        <v>3.8548241703631803</v>
      </c>
      <c r="E34" s="64"/>
      <c r="F34" s="126">
        <v>71934.58</v>
      </c>
      <c r="G34" s="126">
        <v>69781.86</v>
      </c>
    </row>
    <row r="35" spans="1:7" s="16" customFormat="1" ht="12" x14ac:dyDescent="0.2">
      <c r="A35" s="64" t="s">
        <v>24</v>
      </c>
      <c r="B35" s="126">
        <v>52554.681824430001</v>
      </c>
      <c r="C35" s="126">
        <v>40188.036315639998</v>
      </c>
      <c r="D35" s="98">
        <f t="shared" si="0"/>
        <v>30.771957633514102</v>
      </c>
      <c r="E35" s="64"/>
      <c r="F35" s="126">
        <v>52790.81</v>
      </c>
      <c r="G35" s="126">
        <v>51307.6</v>
      </c>
    </row>
    <row r="36" spans="1:7" s="16" customFormat="1" ht="12" x14ac:dyDescent="0.2">
      <c r="A36" s="64" t="s">
        <v>25</v>
      </c>
      <c r="B36" s="126">
        <v>62587.782391369998</v>
      </c>
      <c r="C36" s="126">
        <v>46759.71810459</v>
      </c>
      <c r="D36" s="98">
        <f t="shared" si="0"/>
        <v>33.849785517048048</v>
      </c>
      <c r="E36" s="64"/>
      <c r="F36" s="126">
        <v>63489.64</v>
      </c>
      <c r="G36" s="126">
        <v>62078.22</v>
      </c>
    </row>
    <row r="37" spans="1:7" s="16" customFormat="1" ht="12" x14ac:dyDescent="0.2">
      <c r="A37" s="64" t="s">
        <v>79</v>
      </c>
      <c r="B37" s="126">
        <v>69994.482379570007</v>
      </c>
      <c r="C37" s="126">
        <v>42815.246106500002</v>
      </c>
      <c r="D37" s="98">
        <f t="shared" si="0"/>
        <v>63.480275707077595</v>
      </c>
      <c r="E37" s="64"/>
      <c r="F37" s="126">
        <v>72196.960000000006</v>
      </c>
      <c r="G37" s="126">
        <v>69368.73</v>
      </c>
    </row>
    <row r="38" spans="1:7" s="16" customFormat="1" ht="12" x14ac:dyDescent="0.2">
      <c r="A38" s="64" t="s">
        <v>26</v>
      </c>
      <c r="B38" s="126">
        <v>87476.543657200004</v>
      </c>
      <c r="C38" s="126">
        <v>68491.226381050001</v>
      </c>
      <c r="D38" s="98">
        <f t="shared" si="0"/>
        <v>27.719341993564917</v>
      </c>
      <c r="E38" s="64"/>
      <c r="F38" s="126">
        <v>89096.28</v>
      </c>
      <c r="G38" s="126">
        <v>86312.93</v>
      </c>
    </row>
    <row r="39" spans="1:7" s="16" customFormat="1" ht="12" x14ac:dyDescent="0.2">
      <c r="A39" s="64" t="s">
        <v>27</v>
      </c>
      <c r="B39" s="126">
        <v>12992.77240992</v>
      </c>
      <c r="C39" s="126">
        <v>13363.71013827</v>
      </c>
      <c r="D39" s="98">
        <f t="shared" si="0"/>
        <v>-2.7757091744135876</v>
      </c>
      <c r="E39" s="64"/>
      <c r="F39" s="126">
        <v>13134.87</v>
      </c>
      <c r="G39" s="126">
        <v>12627.56</v>
      </c>
    </row>
    <row r="40" spans="1:7" s="16" customFormat="1" ht="12" x14ac:dyDescent="0.2">
      <c r="A40" s="64" t="s">
        <v>28</v>
      </c>
      <c r="B40" s="126">
        <v>84181.688181570004</v>
      </c>
      <c r="C40" s="126">
        <v>69935.804966159994</v>
      </c>
      <c r="D40" s="98">
        <f t="shared" si="0"/>
        <v>20.369942438359303</v>
      </c>
      <c r="E40" s="64"/>
      <c r="F40" s="126">
        <v>85464.02</v>
      </c>
      <c r="G40" s="126">
        <v>82960.67</v>
      </c>
    </row>
    <row r="41" spans="1:7" s="16" customFormat="1" ht="12" x14ac:dyDescent="0.2">
      <c r="A41" s="64" t="s">
        <v>29</v>
      </c>
      <c r="B41" s="126">
        <v>3732.0343418699999</v>
      </c>
      <c r="C41" s="126">
        <v>3379.6660131499998</v>
      </c>
      <c r="D41" s="98">
        <f t="shared" si="0"/>
        <v>10.426128716534834</v>
      </c>
      <c r="E41" s="64"/>
      <c r="F41" s="126">
        <v>3971.37</v>
      </c>
      <c r="G41" s="126">
        <v>3591.99</v>
      </c>
    </row>
    <row r="42" spans="1:7" s="16" customFormat="1" ht="12" x14ac:dyDescent="0.2">
      <c r="A42" s="64" t="s">
        <v>78</v>
      </c>
      <c r="B42" s="126">
        <v>1093.2283989299999</v>
      </c>
      <c r="C42" s="126">
        <v>863.50839380000002</v>
      </c>
      <c r="D42" s="98">
        <f t="shared" si="0"/>
        <v>26.603100419103299</v>
      </c>
      <c r="E42" s="64"/>
      <c r="F42" s="126">
        <v>1105.47</v>
      </c>
      <c r="G42" s="126">
        <v>1045.33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19474.619393369601</v>
      </c>
      <c r="D48" s="72"/>
      <c r="E48" s="127">
        <v>16017.594016041699</v>
      </c>
      <c r="F48" s="72"/>
      <c r="G48" s="98">
        <f>IFERROR(((C48/E48)-1)*100,IF(C48+E48&lt;&gt;0,100,0))</f>
        <v>21.582675736853329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12073</v>
      </c>
      <c r="D54" s="75"/>
      <c r="E54" s="128">
        <v>3097702</v>
      </c>
      <c r="F54" s="128">
        <v>369284408.36500001</v>
      </c>
      <c r="G54" s="128">
        <v>10665094.176000001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7095</v>
      </c>
      <c r="C68" s="66">
        <v>9450</v>
      </c>
      <c r="D68" s="98">
        <f>IFERROR(((B68/C68)-1)*100,IF(B68+C68&lt;&gt;0,100,0))</f>
        <v>-24.920634920634921</v>
      </c>
      <c r="E68" s="66">
        <v>74637</v>
      </c>
      <c r="F68" s="66">
        <v>57864</v>
      </c>
      <c r="G68" s="98">
        <f>IFERROR(((E68/F68)-1)*100,IF(E68+F68&lt;&gt;0,100,0))</f>
        <v>28.986934881791782</v>
      </c>
    </row>
    <row r="69" spans="1:7" s="16" customFormat="1" ht="12" x14ac:dyDescent="0.2">
      <c r="A69" s="79" t="s">
        <v>54</v>
      </c>
      <c r="B69" s="67">
        <v>237499449.197</v>
      </c>
      <c r="C69" s="66">
        <v>342833009.05299997</v>
      </c>
      <c r="D69" s="98">
        <f>IFERROR(((B69/C69)-1)*100,IF(B69+C69&lt;&gt;0,100,0))</f>
        <v>-30.724450993491125</v>
      </c>
      <c r="E69" s="66">
        <v>2405799825.6880002</v>
      </c>
      <c r="F69" s="66">
        <v>2301809629.8449998</v>
      </c>
      <c r="G69" s="98">
        <f>IFERROR(((E69/F69)-1)*100,IF(E69+F69&lt;&gt;0,100,0))</f>
        <v>4.517758310447384</v>
      </c>
    </row>
    <row r="70" spans="1:7" s="62" customFormat="1" ht="12" x14ac:dyDescent="0.2">
      <c r="A70" s="79" t="s">
        <v>55</v>
      </c>
      <c r="B70" s="67">
        <v>227994832.61284</v>
      </c>
      <c r="C70" s="66">
        <v>344941318.11414999</v>
      </c>
      <c r="D70" s="98">
        <f>IFERROR(((B70/C70)-1)*100,IF(B70+C70&lt;&gt;0,100,0))</f>
        <v>-33.903298723584449</v>
      </c>
      <c r="E70" s="66">
        <v>2372444241.7926998</v>
      </c>
      <c r="F70" s="66">
        <v>2300926975.7616701</v>
      </c>
      <c r="G70" s="98">
        <f>IFERROR(((E70/F70)-1)*100,IF(E70+F70&lt;&gt;0,100,0))</f>
        <v>3.1081936447529213</v>
      </c>
    </row>
    <row r="71" spans="1:7" s="16" customFormat="1" ht="12" x14ac:dyDescent="0.2">
      <c r="A71" s="79" t="s">
        <v>94</v>
      </c>
      <c r="B71" s="98">
        <f>IFERROR(B69/B68/1000,)</f>
        <v>33.474200027766031</v>
      </c>
      <c r="C71" s="98">
        <f>IFERROR(C69/C68/1000,)</f>
        <v>36.278625296613754</v>
      </c>
      <c r="D71" s="98">
        <f>IFERROR(((B71/C71)-1)*100,IF(B71+C71&lt;&gt;0,100,0))</f>
        <v>-7.7302412809712724</v>
      </c>
      <c r="E71" s="98">
        <f>IFERROR(E69/E68/1000,)</f>
        <v>32.233340376596061</v>
      </c>
      <c r="F71" s="98">
        <f>IFERROR(F69/F68/1000,)</f>
        <v>39.779649347521769</v>
      </c>
      <c r="G71" s="98">
        <f>IFERROR(((E71/F71)-1)*100,IF(E71+F71&lt;&gt;0,100,0))</f>
        <v>-18.970275240487599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2895</v>
      </c>
      <c r="C74" s="66">
        <v>3939</v>
      </c>
      <c r="D74" s="98">
        <f>IFERROR(((B74/C74)-1)*100,IF(B74+C74&lt;&gt;0,100,0))</f>
        <v>-26.504188880426504</v>
      </c>
      <c r="E74" s="66">
        <v>27874</v>
      </c>
      <c r="F74" s="66">
        <v>34662</v>
      </c>
      <c r="G74" s="98">
        <f>IFERROR(((E74/F74)-1)*100,IF(E74+F74&lt;&gt;0,100,0))</f>
        <v>-19.583405458427094</v>
      </c>
    </row>
    <row r="75" spans="1:7" s="16" customFormat="1" ht="12" x14ac:dyDescent="0.2">
      <c r="A75" s="79" t="s">
        <v>54</v>
      </c>
      <c r="B75" s="67">
        <v>403235069.88800001</v>
      </c>
      <c r="C75" s="66">
        <v>571872836.77999997</v>
      </c>
      <c r="D75" s="98">
        <f>IFERROR(((B75/C75)-1)*100,IF(B75+C75&lt;&gt;0,100,0))</f>
        <v>-29.488682806047507</v>
      </c>
      <c r="E75" s="66">
        <v>4239003582.7309999</v>
      </c>
      <c r="F75" s="66">
        <v>4938842336.6850004</v>
      </c>
      <c r="G75" s="98">
        <f>IFERROR(((E75/F75)-1)*100,IF(E75+F75&lt;&gt;0,100,0))</f>
        <v>-14.170097084405796</v>
      </c>
    </row>
    <row r="76" spans="1:7" s="16" customFormat="1" ht="12" x14ac:dyDescent="0.2">
      <c r="A76" s="79" t="s">
        <v>55</v>
      </c>
      <c r="B76" s="67">
        <v>385448186.83645999</v>
      </c>
      <c r="C76" s="66">
        <v>587307730.45915997</v>
      </c>
      <c r="D76" s="98">
        <f>IFERROR(((B76/C76)-1)*100,IF(B76+C76&lt;&gt;0,100,0))</f>
        <v>-34.37031953672485</v>
      </c>
      <c r="E76" s="66">
        <v>4138492191.0921302</v>
      </c>
      <c r="F76" s="66">
        <v>5060594861.77353</v>
      </c>
      <c r="G76" s="98">
        <f>IFERROR(((E76/F76)-1)*100,IF(E76+F76&lt;&gt;0,100,0))</f>
        <v>-18.221230821039104</v>
      </c>
    </row>
    <row r="77" spans="1:7" s="16" customFormat="1" ht="12" x14ac:dyDescent="0.2">
      <c r="A77" s="79" t="s">
        <v>94</v>
      </c>
      <c r="B77" s="98">
        <f>IFERROR(B75/B74/1000,)</f>
        <v>139.28672534991364</v>
      </c>
      <c r="C77" s="98">
        <f>IFERROR(C75/C74/1000,)</f>
        <v>145.18223832952526</v>
      </c>
      <c r="D77" s="98">
        <f>IFERROR(((B77/C77)-1)*100,IF(B77+C77&lt;&gt;0,100,0))</f>
        <v>-4.0607673827361523</v>
      </c>
      <c r="E77" s="98">
        <f>IFERROR(E75/E74/1000,)</f>
        <v>152.07733309646983</v>
      </c>
      <c r="F77" s="98">
        <f>IFERROR(F75/F74/1000,)</f>
        <v>142.48578664488491</v>
      </c>
      <c r="G77" s="98">
        <f>IFERROR(((E77/F77)-1)*100,IF(E77+F77&lt;&gt;0,100,0))</f>
        <v>6.7315812176338641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142</v>
      </c>
      <c r="C80" s="66">
        <v>323</v>
      </c>
      <c r="D80" s="98">
        <f>IFERROR(((B80/C80)-1)*100,IF(B80+C80&lt;&gt;0,100,0))</f>
        <v>-56.037151702786382</v>
      </c>
      <c r="E80" s="66">
        <v>2208</v>
      </c>
      <c r="F80" s="66">
        <v>1899</v>
      </c>
      <c r="G80" s="98">
        <f>IFERROR(((E80/F80)-1)*100,IF(E80+F80&lt;&gt;0,100,0))</f>
        <v>16.271721958925745</v>
      </c>
    </row>
    <row r="81" spans="1:7" s="16" customFormat="1" ht="12" x14ac:dyDescent="0.2">
      <c r="A81" s="79" t="s">
        <v>54</v>
      </c>
      <c r="B81" s="67">
        <v>12345561.293</v>
      </c>
      <c r="C81" s="66">
        <v>30459651.659000002</v>
      </c>
      <c r="D81" s="98">
        <f>IFERROR(((B81/C81)-1)*100,IF(B81+C81&lt;&gt;0,100,0))</f>
        <v>-59.469131718214442</v>
      </c>
      <c r="E81" s="66">
        <v>168756303.02599999</v>
      </c>
      <c r="F81" s="66">
        <v>164325737.345</v>
      </c>
      <c r="G81" s="98">
        <f>IFERROR(((E81/F81)-1)*100,IF(E81+F81&lt;&gt;0,100,0))</f>
        <v>2.6962092199215748</v>
      </c>
    </row>
    <row r="82" spans="1:7" s="16" customFormat="1" ht="12" x14ac:dyDescent="0.2">
      <c r="A82" s="79" t="s">
        <v>55</v>
      </c>
      <c r="B82" s="67">
        <v>2339464.57360022</v>
      </c>
      <c r="C82" s="66">
        <v>5369423.9544495801</v>
      </c>
      <c r="D82" s="98">
        <f>IFERROR(((B82/C82)-1)*100,IF(B82+C82&lt;&gt;0,100,0))</f>
        <v>-56.429877889200156</v>
      </c>
      <c r="E82" s="66">
        <v>60625297.710964799</v>
      </c>
      <c r="F82" s="66">
        <v>44916627.499380901</v>
      </c>
      <c r="G82" s="98">
        <f>IFERROR(((E82/F82)-1)*100,IF(E82+F82&lt;&gt;0,100,0))</f>
        <v>34.972951190069665</v>
      </c>
    </row>
    <row r="83" spans="1:7" s="32" customFormat="1" x14ac:dyDescent="0.2">
      <c r="A83" s="79" t="s">
        <v>94</v>
      </c>
      <c r="B83" s="98">
        <f>IFERROR(B81/B80/1000,)</f>
        <v>86.940572485915482</v>
      </c>
      <c r="C83" s="98">
        <f>IFERROR(C81/C80/1000,)</f>
        <v>94.302327117647053</v>
      </c>
      <c r="D83" s="98">
        <f>IFERROR(((B83/C83)-1)*100,IF(B83+C83&lt;&gt;0,100,0))</f>
        <v>-7.8065460914314428</v>
      </c>
      <c r="E83" s="98">
        <f>IFERROR(E81/E80/1000,)</f>
        <v>76.429485066123192</v>
      </c>
      <c r="F83" s="98">
        <f>IFERROR(F81/F80/1000,)</f>
        <v>86.532773746708784</v>
      </c>
      <c r="G83" s="98">
        <f>IFERROR(((E83/F83)-1)*100,IF(E83+F83&lt;&gt;0,100,0))</f>
        <v>-11.675678755148954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10132</v>
      </c>
      <c r="C86" s="64">
        <f>C68+C74+C80</f>
        <v>13712</v>
      </c>
      <c r="D86" s="98">
        <f>IFERROR(((B86/C86)-1)*100,IF(B86+C86&lt;&gt;0,100,0))</f>
        <v>-26.108518086347722</v>
      </c>
      <c r="E86" s="64">
        <f>E68+E74+E80</f>
        <v>104719</v>
      </c>
      <c r="F86" s="64">
        <f>F68+F74+F80</f>
        <v>94425</v>
      </c>
      <c r="G86" s="98">
        <f>IFERROR(((E86/F86)-1)*100,IF(E86+F86&lt;&gt;0,100,0))</f>
        <v>10.901773894625366</v>
      </c>
    </row>
    <row r="87" spans="1:7" s="62" customFormat="1" ht="12" x14ac:dyDescent="0.2">
      <c r="A87" s="79" t="s">
        <v>54</v>
      </c>
      <c r="B87" s="64">
        <f t="shared" ref="B87:C87" si="1">B69+B75+B81</f>
        <v>653080080.37800002</v>
      </c>
      <c r="C87" s="64">
        <f t="shared" si="1"/>
        <v>945165497.49199998</v>
      </c>
      <c r="D87" s="98">
        <f>IFERROR(((B87/C87)-1)*100,IF(B87+C87&lt;&gt;0,100,0))</f>
        <v>-30.903097699720274</v>
      </c>
      <c r="E87" s="64">
        <f t="shared" ref="E87:F87" si="2">E69+E75+E81</f>
        <v>6813559711.4450006</v>
      </c>
      <c r="F87" s="64">
        <f t="shared" si="2"/>
        <v>7404977703.875001</v>
      </c>
      <c r="G87" s="98">
        <f>IFERROR(((E87/F87)-1)*100,IF(E87+F87&lt;&gt;0,100,0))</f>
        <v>-7.9867626356324273</v>
      </c>
    </row>
    <row r="88" spans="1:7" s="62" customFormat="1" ht="12" x14ac:dyDescent="0.2">
      <c r="A88" s="79" t="s">
        <v>55</v>
      </c>
      <c r="B88" s="64">
        <f t="shared" ref="B88:C88" si="3">B70+B76+B82</f>
        <v>615782484.02290022</v>
      </c>
      <c r="C88" s="64">
        <f t="shared" si="3"/>
        <v>937618472.52775943</v>
      </c>
      <c r="D88" s="98">
        <f>IFERROR(((B88/C88)-1)*100,IF(B88+C88&lt;&gt;0,100,0))</f>
        <v>-34.324834453955454</v>
      </c>
      <c r="E88" s="64">
        <f t="shared" ref="E88:F88" si="4">E70+E76+E82</f>
        <v>6571561730.5957956</v>
      </c>
      <c r="F88" s="64">
        <f t="shared" si="4"/>
        <v>7406438465.0345812</v>
      </c>
      <c r="G88" s="98">
        <f>IFERROR(((E88/F88)-1)*100,IF(E88+F88&lt;&gt;0,100,0))</f>
        <v>-11.272310414515641</v>
      </c>
    </row>
    <row r="89" spans="1:7" s="63" customFormat="1" x14ac:dyDescent="0.2">
      <c r="A89" s="79" t="s">
        <v>95</v>
      </c>
      <c r="B89" s="98">
        <f>IFERROR((B75/B87)*100,IF(B75+B87&lt;&gt;0,100,0))</f>
        <v>61.743587349136298</v>
      </c>
      <c r="C89" s="98">
        <f>IFERROR((C75/C87)*100,IF(C75+C87&lt;&gt;0,100,0))</f>
        <v>60.505047877590393</v>
      </c>
      <c r="D89" s="98">
        <f>IFERROR(((B89/C89)-1)*100,IF(B89+C89&lt;&gt;0,100,0))</f>
        <v>2.0470018866056039</v>
      </c>
      <c r="E89" s="98">
        <f>IFERROR((E75/E87)*100,IF(E75+E87&lt;&gt;0,100,0))</f>
        <v>62.214228131157071</v>
      </c>
      <c r="F89" s="98">
        <f>IFERROR((F75/F87)*100,IF(F75+F87&lt;&gt;0,100,0))</f>
        <v>66.696248580201939</v>
      </c>
      <c r="G89" s="98">
        <f>IFERROR(((E89/F89)-1)*100,IF(E89+F89&lt;&gt;0,100,0))</f>
        <v>-6.720048795031186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28182514.925000001</v>
      </c>
      <c r="C95" s="129">
        <v>51256957.101000004</v>
      </c>
      <c r="D95" s="65">
        <f>B95-C95</f>
        <v>-23074442.176000003</v>
      </c>
      <c r="E95" s="129">
        <v>285329087.04400003</v>
      </c>
      <c r="F95" s="129">
        <v>319271487.61699998</v>
      </c>
      <c r="G95" s="80">
        <f>E95-F95</f>
        <v>-33942400.572999954</v>
      </c>
    </row>
    <row r="96" spans="1:7" s="16" customFormat="1" ht="13.5" x14ac:dyDescent="0.2">
      <c r="A96" s="79" t="s">
        <v>88</v>
      </c>
      <c r="B96" s="66">
        <v>29385033.693</v>
      </c>
      <c r="C96" s="129">
        <v>65874806.855999999</v>
      </c>
      <c r="D96" s="65">
        <f>B96-C96</f>
        <v>-36489773.163000003</v>
      </c>
      <c r="E96" s="129">
        <v>313729121.10799998</v>
      </c>
      <c r="F96" s="129">
        <v>331472183.06099999</v>
      </c>
      <c r="G96" s="80">
        <f>E96-F96</f>
        <v>-17743061.953000009</v>
      </c>
    </row>
    <row r="97" spans="1:7" s="28" customFormat="1" ht="12" x14ac:dyDescent="0.2">
      <c r="A97" s="81" t="s">
        <v>16</v>
      </c>
      <c r="B97" s="65">
        <f>B95-B96</f>
        <v>-1202518.7679999992</v>
      </c>
      <c r="C97" s="65">
        <f>C95-C96</f>
        <v>-14617849.754999995</v>
      </c>
      <c r="D97" s="82"/>
      <c r="E97" s="65">
        <f>E95-E96</f>
        <v>-28400034.063999951</v>
      </c>
      <c r="F97" s="82">
        <f>F95-F96</f>
        <v>-12200695.444000006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707.53017088761499</v>
      </c>
      <c r="D104" s="98">
        <f>IFERROR(((B104/C104)-1)*100,IF(B104+C104&lt;&gt;0,100,0))</f>
        <v>-100</v>
      </c>
      <c r="E104" s="84"/>
      <c r="F104" s="71"/>
      <c r="G104" s="71"/>
    </row>
    <row r="105" spans="1:7" s="16" customFormat="1" ht="12" x14ac:dyDescent="0.2">
      <c r="A105" s="79" t="s">
        <v>50</v>
      </c>
      <c r="B105" s="71"/>
      <c r="C105" s="130">
        <v>699.55616146125101</v>
      </c>
      <c r="D105" s="98">
        <f>IFERROR(((B105/C105)-1)*100,IF(B105+C105&lt;&gt;0,100,0))</f>
        <v>-100</v>
      </c>
      <c r="E105" s="84"/>
      <c r="F105" s="71"/>
      <c r="G105" s="71"/>
    </row>
    <row r="106" spans="1:7" s="16" customFormat="1" ht="12" x14ac:dyDescent="0.2">
      <c r="A106" s="79" t="s">
        <v>51</v>
      </c>
      <c r="B106" s="71"/>
      <c r="C106" s="130">
        <v>739.13904168272904</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543.30476091968899</v>
      </c>
      <c r="D108" s="98">
        <f>IFERROR(((B108/C108)-1)*100,IF(B108+C108&lt;&gt;0,100,0))</f>
        <v>-100</v>
      </c>
      <c r="E108" s="84"/>
      <c r="F108" s="71"/>
      <c r="G108" s="71"/>
    </row>
    <row r="109" spans="1:7" s="16" customFormat="1" ht="12" x14ac:dyDescent="0.2">
      <c r="A109" s="79" t="s">
        <v>57</v>
      </c>
      <c r="B109" s="71"/>
      <c r="C109" s="130">
        <v>696.18130543126097</v>
      </c>
      <c r="D109" s="98">
        <f>IFERROR(((B109/C109)-1)*100,IF(B109+C109&lt;&gt;0,100,0))</f>
        <v>-100</v>
      </c>
      <c r="E109" s="84"/>
      <c r="F109" s="71"/>
      <c r="G109" s="71"/>
    </row>
    <row r="110" spans="1:7" s="16" customFormat="1" ht="12" x14ac:dyDescent="0.2">
      <c r="A110" s="79" t="s">
        <v>59</v>
      </c>
      <c r="B110" s="71"/>
      <c r="C110" s="130">
        <v>795.84113748580603</v>
      </c>
      <c r="D110" s="98">
        <f>IFERROR(((B110/C110)-1)*100,IF(B110+C110&lt;&gt;0,100,0))</f>
        <v>-100</v>
      </c>
      <c r="E110" s="84"/>
      <c r="F110" s="71"/>
      <c r="G110" s="71"/>
    </row>
    <row r="111" spans="1:7" s="16" customFormat="1" ht="12" x14ac:dyDescent="0.2">
      <c r="A111" s="79" t="s">
        <v>58</v>
      </c>
      <c r="B111" s="71"/>
      <c r="C111" s="130">
        <v>755.11655648116403</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10</v>
      </c>
      <c r="F119" s="78">
        <v>0</v>
      </c>
      <c r="G119" s="98">
        <f>IFERROR(((E119/F119)-1)*100,IF(E119+F119&lt;&gt;0,100,0))</f>
        <v>100</v>
      </c>
    </row>
    <row r="120" spans="1:7" s="16" customFormat="1" ht="12" x14ac:dyDescent="0.2">
      <c r="A120" s="79" t="s">
        <v>72</v>
      </c>
      <c r="B120" s="67">
        <v>146</v>
      </c>
      <c r="C120" s="66">
        <v>195</v>
      </c>
      <c r="D120" s="98">
        <f>IFERROR(((B120/C120)-1)*100,IF(B120+C120&lt;&gt;0,100,0))</f>
        <v>-25.128205128205128</v>
      </c>
      <c r="E120" s="66">
        <v>2789</v>
      </c>
      <c r="F120" s="66">
        <v>2912</v>
      </c>
      <c r="G120" s="98">
        <f>IFERROR(((E120/F120)-1)*100,IF(E120+F120&lt;&gt;0,100,0))</f>
        <v>-4.223901098901095</v>
      </c>
    </row>
    <row r="121" spans="1:7" s="16" customFormat="1" ht="12" x14ac:dyDescent="0.2">
      <c r="A121" s="79" t="s">
        <v>74</v>
      </c>
      <c r="B121" s="67">
        <v>4</v>
      </c>
      <c r="C121" s="66">
        <v>4</v>
      </c>
      <c r="D121" s="98">
        <f>IFERROR(((B121/C121)-1)*100,IF(B121+C121&lt;&gt;0,100,0))</f>
        <v>0</v>
      </c>
      <c r="E121" s="66">
        <v>128</v>
      </c>
      <c r="F121" s="66">
        <v>87</v>
      </c>
      <c r="G121" s="98">
        <f>IFERROR(((E121/F121)-1)*100,IF(E121+F121&lt;&gt;0,100,0))</f>
        <v>47.126436781609193</v>
      </c>
    </row>
    <row r="122" spans="1:7" s="28" customFormat="1" ht="12" x14ac:dyDescent="0.2">
      <c r="A122" s="81" t="s">
        <v>34</v>
      </c>
      <c r="B122" s="82">
        <f>SUM(B119:B121)</f>
        <v>150</v>
      </c>
      <c r="C122" s="82">
        <f>SUM(C119:C121)</f>
        <v>199</v>
      </c>
      <c r="D122" s="98">
        <f>IFERROR(((B122/C122)-1)*100,IF(B122+C122&lt;&gt;0,100,0))</f>
        <v>-24.623115577889443</v>
      </c>
      <c r="E122" s="82">
        <f>SUM(E119:E121)</f>
        <v>2927</v>
      </c>
      <c r="F122" s="82">
        <f>SUM(F119:F121)</f>
        <v>2999</v>
      </c>
      <c r="G122" s="98">
        <f>IFERROR(((E122/F122)-1)*100,IF(E122+F122&lt;&gt;0,100,0))</f>
        <v>-2.4008002667555872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25</v>
      </c>
      <c r="C125" s="66">
        <v>0</v>
      </c>
      <c r="D125" s="98">
        <f>IFERROR(((B125/C125)-1)*100,IF(B125+C125&lt;&gt;0,100,0))</f>
        <v>100</v>
      </c>
      <c r="E125" s="66">
        <v>249</v>
      </c>
      <c r="F125" s="66">
        <v>416</v>
      </c>
      <c r="G125" s="98">
        <f>IFERROR(((E125/F125)-1)*100,IF(E125+F125&lt;&gt;0,100,0))</f>
        <v>-40.144230769230774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25</v>
      </c>
      <c r="C127" s="82">
        <f>SUM(C125:C126)</f>
        <v>0</v>
      </c>
      <c r="D127" s="98">
        <f>IFERROR(((B127/C127)-1)*100,IF(B127+C127&lt;&gt;0,100,0))</f>
        <v>100</v>
      </c>
      <c r="E127" s="82">
        <f>SUM(E125:E126)</f>
        <v>249</v>
      </c>
      <c r="F127" s="82">
        <f>SUM(F125:F126)</f>
        <v>416</v>
      </c>
      <c r="G127" s="98">
        <f>IFERROR(((E127/F127)-1)*100,IF(E127+F127&lt;&gt;0,100,0))</f>
        <v>-40.144230769230774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80471</v>
      </c>
      <c r="F130" s="78">
        <v>0</v>
      </c>
      <c r="G130" s="98">
        <f>IFERROR(((E130/F130)-1)*100,IF(E130+F130&lt;&gt;0,100,0))</f>
        <v>100</v>
      </c>
    </row>
    <row r="131" spans="1:7" s="16" customFormat="1" ht="12" x14ac:dyDescent="0.2">
      <c r="A131" s="79" t="s">
        <v>72</v>
      </c>
      <c r="B131" s="67">
        <v>41970</v>
      </c>
      <c r="C131" s="66">
        <v>35807</v>
      </c>
      <c r="D131" s="98">
        <f>IFERROR(((B131/C131)-1)*100,IF(B131+C131&lt;&gt;0,100,0))</f>
        <v>17.21171837908788</v>
      </c>
      <c r="E131" s="66">
        <v>2768075</v>
      </c>
      <c r="F131" s="66">
        <v>2838774</v>
      </c>
      <c r="G131" s="98">
        <f>IFERROR(((E131/F131)-1)*100,IF(E131+F131&lt;&gt;0,100,0))</f>
        <v>-2.4904765226115178</v>
      </c>
    </row>
    <row r="132" spans="1:7" s="16" customFormat="1" ht="12" x14ac:dyDescent="0.2">
      <c r="A132" s="79" t="s">
        <v>74</v>
      </c>
      <c r="B132" s="67">
        <v>22</v>
      </c>
      <c r="C132" s="66">
        <v>21</v>
      </c>
      <c r="D132" s="98">
        <f>IFERROR(((B132/C132)-1)*100,IF(B132+C132&lt;&gt;0,100,0))</f>
        <v>4.7619047619047672</v>
      </c>
      <c r="E132" s="66">
        <v>5555</v>
      </c>
      <c r="F132" s="66">
        <v>6465</v>
      </c>
      <c r="G132" s="98">
        <f>IFERROR(((E132/F132)-1)*100,IF(E132+F132&lt;&gt;0,100,0))</f>
        <v>-14.075792730085068</v>
      </c>
    </row>
    <row r="133" spans="1:7" s="16" customFormat="1" ht="12" x14ac:dyDescent="0.2">
      <c r="A133" s="81" t="s">
        <v>34</v>
      </c>
      <c r="B133" s="82">
        <f>SUM(B130:B132)</f>
        <v>41992</v>
      </c>
      <c r="C133" s="82">
        <f>SUM(C130:C132)</f>
        <v>35828</v>
      </c>
      <c r="D133" s="98">
        <f>IFERROR(((B133/C133)-1)*100,IF(B133+C133&lt;&gt;0,100,0))</f>
        <v>17.204421123143909</v>
      </c>
      <c r="E133" s="82">
        <f>SUM(E130:E132)</f>
        <v>2854101</v>
      </c>
      <c r="F133" s="82">
        <f>SUM(F130:F132)</f>
        <v>2845239</v>
      </c>
      <c r="G133" s="98">
        <f>IFERROR(((E133/F133)-1)*100,IF(E133+F133&lt;&gt;0,100,0))</f>
        <v>0.31146768338266018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17760</v>
      </c>
      <c r="C136" s="66">
        <v>0</v>
      </c>
      <c r="D136" s="98">
        <f>IFERROR(((B136/C136)-1)*100,)</f>
        <v>0</v>
      </c>
      <c r="E136" s="66">
        <v>102981</v>
      </c>
      <c r="F136" s="66">
        <v>287411</v>
      </c>
      <c r="G136" s="98">
        <f>IFERROR(((E136/F136)-1)*100,)</f>
        <v>-64.169429840889876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17760</v>
      </c>
      <c r="C138" s="82">
        <f>SUM(C136:C137)</f>
        <v>0</v>
      </c>
      <c r="D138" s="98">
        <f>IFERROR(((B138/C138)-1)*100,)</f>
        <v>0</v>
      </c>
      <c r="E138" s="82">
        <f>SUM(E136:E137)</f>
        <v>102981</v>
      </c>
      <c r="F138" s="82">
        <f>SUM(F136:F137)</f>
        <v>287411</v>
      </c>
      <c r="G138" s="98">
        <f>IFERROR(((E138/F138)-1)*100,)</f>
        <v>-64.169429840889876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1922502.9624999999</v>
      </c>
      <c r="F141" s="78">
        <v>0</v>
      </c>
      <c r="G141" s="98">
        <f>IFERROR(((E141/F141)-1)*100,IF(E141+F141&lt;&gt;0,100,0))</f>
        <v>100</v>
      </c>
    </row>
    <row r="142" spans="1:7" s="32" customFormat="1" x14ac:dyDescent="0.2">
      <c r="A142" s="79" t="s">
        <v>72</v>
      </c>
      <c r="B142" s="67">
        <v>3971360.4801699999</v>
      </c>
      <c r="C142" s="66">
        <v>3385326.7831100002</v>
      </c>
      <c r="D142" s="98">
        <f>IFERROR(((B142/C142)-1)*100,IF(B142+C142&lt;&gt;0,100,0))</f>
        <v>17.310993431530044</v>
      </c>
      <c r="E142" s="66">
        <v>263116330.18424001</v>
      </c>
      <c r="F142" s="66">
        <v>277985973.98654002</v>
      </c>
      <c r="G142" s="98">
        <f>IFERROR(((E142/F142)-1)*100,IF(E142+F142&lt;&gt;0,100,0))</f>
        <v>-5.3490626124251817</v>
      </c>
    </row>
    <row r="143" spans="1:7" s="32" customFormat="1" x14ac:dyDescent="0.2">
      <c r="A143" s="79" t="s">
        <v>74</v>
      </c>
      <c r="B143" s="67">
        <v>165101.28</v>
      </c>
      <c r="C143" s="66">
        <v>131521.57999999999</v>
      </c>
      <c r="D143" s="98">
        <f>IFERROR(((B143/C143)-1)*100,IF(B143+C143&lt;&gt;0,100,0))</f>
        <v>25.531703618524059</v>
      </c>
      <c r="E143" s="66">
        <v>29200746.16</v>
      </c>
      <c r="F143" s="66">
        <v>33527312.73</v>
      </c>
      <c r="G143" s="98">
        <f>IFERROR(((E143/F143)-1)*100,IF(E143+F143&lt;&gt;0,100,0))</f>
        <v>-12.904602897471761</v>
      </c>
    </row>
    <row r="144" spans="1:7" s="16" customFormat="1" ht="12" x14ac:dyDescent="0.2">
      <c r="A144" s="81" t="s">
        <v>34</v>
      </c>
      <c r="B144" s="82">
        <f>SUM(B141:B143)</f>
        <v>4136461.7601699997</v>
      </c>
      <c r="C144" s="82">
        <f>SUM(C141:C143)</f>
        <v>3516848.3631100003</v>
      </c>
      <c r="D144" s="98">
        <f>IFERROR(((B144/C144)-1)*100,IF(B144+C144&lt;&gt;0,100,0))</f>
        <v>17.618428009562127</v>
      </c>
      <c r="E144" s="82">
        <f>SUM(E141:E143)</f>
        <v>294239579.30674005</v>
      </c>
      <c r="F144" s="82">
        <f>SUM(F141:F143)</f>
        <v>311513286.71654004</v>
      </c>
      <c r="G144" s="98">
        <f>IFERROR(((E144/F144)-1)*100,IF(E144+F144&lt;&gt;0,100,0))</f>
        <v>-5.5450949113185377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28770.089</v>
      </c>
      <c r="C147" s="66">
        <v>0</v>
      </c>
      <c r="D147" s="98">
        <f>IFERROR(((B147/C147)-1)*100,IF(B147+C147&lt;&gt;0,100,0))</f>
        <v>100</v>
      </c>
      <c r="E147" s="66">
        <v>208475.97378999999</v>
      </c>
      <c r="F147" s="66">
        <v>383894.74322</v>
      </c>
      <c r="G147" s="98">
        <f>IFERROR(((E147/F147)-1)*100,IF(E147+F147&lt;&gt;0,100,0))</f>
        <v>-45.694496350389493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28770.089</v>
      </c>
      <c r="C149" s="82">
        <f>SUM(C147:C148)</f>
        <v>0</v>
      </c>
      <c r="D149" s="98">
        <f>IFERROR(((B149/C149)-1)*100,IF(B149+C149&lt;&gt;0,100,0))</f>
        <v>100</v>
      </c>
      <c r="E149" s="82">
        <f>SUM(E147:E148)</f>
        <v>208475.97378999999</v>
      </c>
      <c r="F149" s="82">
        <f>SUM(F147:F148)</f>
        <v>383894.74322</v>
      </c>
      <c r="G149" s="98">
        <f>IFERROR(((E149/F149)-1)*100,IF(E149+F149&lt;&gt;0,100,0))</f>
        <v>-45.694496350389493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1033638</v>
      </c>
      <c r="C153" s="66">
        <v>920243</v>
      </c>
      <c r="D153" s="98">
        <f>IFERROR(((B153/C153)-1)*100,IF(B153+C153&lt;&gt;0,100,0))</f>
        <v>12.322288786766112</v>
      </c>
      <c r="E153" s="78"/>
      <c r="F153" s="78"/>
      <c r="G153" s="65"/>
    </row>
    <row r="154" spans="1:7" s="16" customFormat="1" ht="12" x14ac:dyDescent="0.2">
      <c r="A154" s="79" t="s">
        <v>74</v>
      </c>
      <c r="B154" s="67">
        <v>2172</v>
      </c>
      <c r="C154" s="66">
        <v>2405</v>
      </c>
      <c r="D154" s="98">
        <f>IFERROR(((B154/C154)-1)*100,IF(B154+C154&lt;&gt;0,100,0))</f>
        <v>-9.6881496881496822</v>
      </c>
      <c r="E154" s="78"/>
      <c r="F154" s="78"/>
      <c r="G154" s="65"/>
    </row>
    <row r="155" spans="1:7" s="28" customFormat="1" ht="12" x14ac:dyDescent="0.2">
      <c r="A155" s="81" t="s">
        <v>34</v>
      </c>
      <c r="B155" s="82">
        <f>SUM(B152:B154)</f>
        <v>1066281</v>
      </c>
      <c r="C155" s="82">
        <f>SUM(C152:C154)</f>
        <v>922648</v>
      </c>
      <c r="D155" s="98">
        <f>IFERROR(((B155/C155)-1)*100,IF(B155+C155&lt;&gt;0,100,0))</f>
        <v>15.567475353547611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155988</v>
      </c>
      <c r="C158" s="66">
        <v>402713</v>
      </c>
      <c r="D158" s="98">
        <f>IFERROR(((B158/C158)-1)*100,IF(B158+C158&lt;&gt;0,100,0))</f>
        <v>-61.265715286072208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155988</v>
      </c>
      <c r="C160" s="82">
        <f>SUM(C158:C159)</f>
        <v>402713</v>
      </c>
      <c r="D160" s="98">
        <f>IFERROR(((B160/C160)-1)*100,IF(B160+C160&lt;&gt;0,100,0))</f>
        <v>-61.265715286072208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8827</v>
      </c>
      <c r="C168" s="113">
        <v>8769</v>
      </c>
      <c r="D168" s="111">
        <f>IFERROR(((B168/C168)-1)*100,IF(B168+C168&lt;&gt;0,100,0))</f>
        <v>0.66142091458547547</v>
      </c>
      <c r="E168" s="113">
        <v>94507</v>
      </c>
      <c r="F168" s="113">
        <v>109476</v>
      </c>
      <c r="G168" s="111">
        <f>IFERROR(((E168/F168)-1)*100,IF(E168+F168&lt;&gt;0,100,0))</f>
        <v>-13.673316525996571</v>
      </c>
    </row>
    <row r="169" spans="1:7" x14ac:dyDescent="0.2">
      <c r="A169" s="101" t="s">
        <v>32</v>
      </c>
      <c r="B169" s="112">
        <v>56863</v>
      </c>
      <c r="C169" s="113">
        <v>48558</v>
      </c>
      <c r="D169" s="111">
        <f t="shared" ref="D169:D171" si="5">IFERROR(((B169/C169)-1)*100,IF(B169+C169&lt;&gt;0,100,0))</f>
        <v>17.10325795955352</v>
      </c>
      <c r="E169" s="113">
        <v>618404</v>
      </c>
      <c r="F169" s="113">
        <v>549580</v>
      </c>
      <c r="G169" s="111">
        <f>IFERROR(((E169/F169)-1)*100,IF(E169+F169&lt;&gt;0,100,0))</f>
        <v>12.523017577058848</v>
      </c>
    </row>
    <row r="170" spans="1:7" x14ac:dyDescent="0.2">
      <c r="A170" s="101" t="s">
        <v>92</v>
      </c>
      <c r="B170" s="112">
        <v>18942676</v>
      </c>
      <c r="C170" s="113">
        <v>12426877</v>
      </c>
      <c r="D170" s="111">
        <f t="shared" si="5"/>
        <v>52.433117347182232</v>
      </c>
      <c r="E170" s="113">
        <v>195812751</v>
      </c>
      <c r="F170" s="113">
        <v>137960936</v>
      </c>
      <c r="G170" s="111">
        <f>IFERROR(((E170/F170)-1)*100,IF(E170+F170&lt;&gt;0,100,0))</f>
        <v>41.933475284626944</v>
      </c>
    </row>
    <row r="171" spans="1:7" x14ac:dyDescent="0.2">
      <c r="A171" s="101" t="s">
        <v>93</v>
      </c>
      <c r="B171" s="112">
        <v>105413</v>
      </c>
      <c r="C171" s="113">
        <v>106458</v>
      </c>
      <c r="D171" s="111">
        <f t="shared" si="5"/>
        <v>-0.98160777020045442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372</v>
      </c>
      <c r="C174" s="113">
        <v>290</v>
      </c>
      <c r="D174" s="111">
        <f t="shared" ref="D174:D177" si="6">IFERROR(((B174/C174)-1)*100,IF(B174+C174&lt;&gt;0,100,0))</f>
        <v>28.275862068965509</v>
      </c>
      <c r="E174" s="113">
        <v>4040</v>
      </c>
      <c r="F174" s="113">
        <v>4445</v>
      </c>
      <c r="G174" s="111">
        <f t="shared" ref="G174" si="7">IFERROR(((E174/F174)-1)*100,IF(E174+F174&lt;&gt;0,100,0))</f>
        <v>-9.1113610798650218</v>
      </c>
    </row>
    <row r="175" spans="1:7" x14ac:dyDescent="0.2">
      <c r="A175" s="101" t="s">
        <v>32</v>
      </c>
      <c r="B175" s="112">
        <v>5339</v>
      </c>
      <c r="C175" s="113">
        <v>3584</v>
      </c>
      <c r="D175" s="111">
        <f t="shared" si="6"/>
        <v>48.967633928571416</v>
      </c>
      <c r="E175" s="113">
        <v>47237</v>
      </c>
      <c r="F175" s="113">
        <v>45554</v>
      </c>
      <c r="G175" s="111">
        <f t="shared" ref="G175" si="8">IFERROR(((E175/F175)-1)*100,IF(E175+F175&lt;&gt;0,100,0))</f>
        <v>3.6945163981209062</v>
      </c>
    </row>
    <row r="176" spans="1:7" x14ac:dyDescent="0.2">
      <c r="A176" s="101" t="s">
        <v>92</v>
      </c>
      <c r="B176" s="112">
        <v>57493</v>
      </c>
      <c r="C176" s="113">
        <v>23906</v>
      </c>
      <c r="D176" s="111">
        <f t="shared" si="6"/>
        <v>140.49610976323933</v>
      </c>
      <c r="E176" s="113">
        <v>867639</v>
      </c>
      <c r="F176" s="113">
        <v>350641</v>
      </c>
      <c r="G176" s="111">
        <f t="shared" ref="G176" si="9">IFERROR(((E176/F176)-1)*100,IF(E176+F176&lt;&gt;0,100,0))</f>
        <v>147.44368171434604</v>
      </c>
    </row>
    <row r="177" spans="1:7" x14ac:dyDescent="0.2">
      <c r="A177" s="101" t="s">
        <v>93</v>
      </c>
      <c r="B177" s="112">
        <v>39309</v>
      </c>
      <c r="C177" s="113">
        <v>36146</v>
      </c>
      <c r="D177" s="111">
        <f t="shared" si="6"/>
        <v>8.7506224755159678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2021-03-15T06:15:22Z</dcterms:modified>
</cp:coreProperties>
</file>