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9"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<sst xmlns="http://schemas.openxmlformats.org/spreadsheetml/2006/main" count="265" uniqueCount="100">
  <si>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</si>
  <si>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</si>
  <si>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</si>
  <si>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</si>
  <si>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</si>
  <si>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</si>
  <si>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</si>
  <si>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</si>
  <si>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</si>
  <si>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</si>
  <si>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</si>
  <si>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</si>
  <si>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</si>
  <si>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</si>
  <si>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</si>
  <si>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</si>
  <si>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</si>
  <si>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</si>
  <si>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</si>
  <si>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</si>
  <si>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</si>
  <si>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</si>
  <si>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</si>
  <si>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</si>
  <si>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</si>
  <si>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</si>
  <si>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</si>
  <si>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</si>
  <si>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</si>
  <si>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</si>
  <si>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</si>
  <si>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</si>
  <si>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</si>
  <si>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</si>
  <si>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</si>
  <si>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</si>
  <si>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</si>
  <si>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</si>
  <si>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</si>
  <si>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</si>
  <si>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</si>
  <si>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</si>
  <si>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</si>
  <si>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</si>
  <si>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</si>
  <si>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</si>
  <si>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</si>
  <si>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</si>
  <si>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</si>
  <si>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</si>
  <si>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</si>
  <si>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</si>
  <si>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</si>
  <si>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</si>
  <si>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</si>
  <si>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</si>
  <si>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</si>
  <si>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</si>
  <si>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</si>
  <si>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</si>
  <si>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</si>
  <si>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</si>
  <si>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</si>
  <si>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</si>
  <si>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</si>
  <si>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</si>
  <si>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</si>
  <si>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</si>
  <si>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</si>
  <si>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</si>
  <si>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</si>
  <si>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</si>
  <si>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</si>
  <si>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</si>
  <si>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</si>
  <si>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</si>
  <si>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</si>
  <si>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</si>
  <si>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</si>
  <si>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</si>
  <si>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</si>
  <si>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</si>
  <si>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</si>
  <si>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</si>
  <si>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</si>
  <si>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</si>
  <si>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</si>
  <si>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</si>
  <si>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</si>
  <si>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</si>
  <si>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</si>
  <si>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</si>
  <si>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</si>
  <si>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</si>
  <si>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</si>
  <si>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</si>
  <si>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</si>
  <si>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26 March 2021</t>
  </si>
  <si>
    <t>26.03.2021</t>
  </si>
  <si>
    <t>20.03.2020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</si>
</sst>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1614417</v>
      </c>
      <c r="C11" s="67">
        <v>3670898</v>
      </c>
      <c r="D11" s="98">
        <f>IFERROR(((B11/C11)-1)*100,IF(B11+C11&lt;&gt;0,100,0))</f>
        <v>-56.021196993215284</v>
      </c>
      <c r="E11" s="67">
        <v>20348342</v>
      </c>
      <c r="F11" s="67">
        <v>22127581</v>
      </c>
      <c r="G11" s="98">
        <f>IFERROR(((E11/F11)-1)*100,IF(E11+F11&lt;&gt;0,100,0))</f>
        <v>-8.0408201872586123</v>
      </c>
    </row>
    <row r="12" spans="1:7" s="16" customFormat="1" ht="12" x14ac:dyDescent="0.2">
      <c r="A12" s="64" t="s">
        <v>9</v>
      </c>
      <c r="B12" s="67">
        <v>1891248.23</v>
      </c>
      <c r="C12" s="67">
        <v>4245421.5760000004</v>
      </c>
      <c r="D12" s="98">
        <f>IFERROR(((B12/C12)-1)*100,IF(B12+C12&lt;&gt;0,100,0))</f>
        <v>-55.452051200486018</v>
      </c>
      <c r="E12" s="67">
        <v>34941539.579999998</v>
      </c>
      <c r="F12" s="67">
        <v>23749411.513999999</v>
      </c>
      <c r="G12" s="98">
        <f>IFERROR(((E12/F12)-1)*100,IF(E12+F12&lt;&gt;0,100,0))</f>
        <v>47.125917454427757</v>
      </c>
    </row>
    <row r="13" spans="1:7" s="16" customFormat="1" ht="12" x14ac:dyDescent="0.2">
      <c r="A13" s="64" t="s">
        <v>10</v>
      </c>
      <c r="B13" s="67">
        <v>101880724.483834</v>
      </c>
      <c r="C13" s="67">
        <v>231920372.82831499</v>
      </c>
      <c r="D13" s="98">
        <f>IFERROR(((B13/C13)-1)*100,IF(B13+C13&lt;&gt;0,100,0))</f>
        <v>-56.070817219988768</v>
      </c>
      <c r="E13" s="67">
        <v>1430441879.4425299</v>
      </c>
      <c r="F13" s="67">
        <v>1374460494.6674099</v>
      </c>
      <c r="G13" s="98">
        <f>IFERROR(((E13/F13)-1)*100,IF(E13+F13&lt;&gt;0,100,0))</f>
        <v>4.0729715399107524</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318</v>
      </c>
      <c r="C16" s="67">
        <v>332</v>
      </c>
      <c r="D16" s="98">
        <f>IFERROR(((B16/C16)-1)*100,IF(B16+C16&lt;&gt;0,100,0))</f>
        <v>-4.2168674698795154</v>
      </c>
      <c r="E16" s="67">
        <v>4027</v>
      </c>
      <c r="F16" s="67">
        <v>3637</v>
      </c>
      <c r="G16" s="98">
        <f>IFERROR(((E16/F16)-1)*100,IF(E16+F16&lt;&gt;0,100,0))</f>
        <v>10.723123453395655</v>
      </c>
    </row>
    <row r="17" spans="1:7" s="16" customFormat="1" ht="12" x14ac:dyDescent="0.2">
      <c r="A17" s="64" t="s">
        <v>9</v>
      </c>
      <c r="B17" s="67">
        <v>116693.814</v>
      </c>
      <c r="C17" s="67">
        <v>181478.182</v>
      </c>
      <c r="D17" s="98">
        <f>IFERROR(((B17/C17)-1)*100,IF(B17+C17&lt;&gt;0,100,0))</f>
        <v>-35.698157919611518</v>
      </c>
      <c r="E17" s="67">
        <v>3517877.1260000002</v>
      </c>
      <c r="F17" s="67">
        <v>2104063.2289999998</v>
      </c>
      <c r="G17" s="98">
        <f>IFERROR(((E17/F17)-1)*100,IF(E17+F17&lt;&gt;0,100,0))</f>
        <v>67.194458679454456</v>
      </c>
    </row>
    <row r="18" spans="1:7" s="16" customFormat="1" ht="12" x14ac:dyDescent="0.2">
      <c r="A18" s="64" t="s">
        <v>10</v>
      </c>
      <c r="B18" s="67">
        <v>6554560.82082457</v>
      </c>
      <c r="C18" s="67">
        <v>8652149.9081508797</v>
      </c>
      <c r="D18" s="98">
        <f>IFERROR(((B18/C18)-1)*100,IF(B18+C18&lt;&gt;0,100,0))</f>
        <v>-24.243559226247879</v>
      </c>
      <c r="E18" s="67">
        <v>94562469.155815393</v>
      </c>
      <c r="F18" s="67">
        <v>79582876.538131401</v>
      </c>
      <c r="G18" s="98">
        <f>IFERROR(((E18/F18)-1)*100,IF(E18+F18&lt;&gt;0,100,0))</f>
        <v>18.822632794011483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20890210.443190001</v>
      </c>
      <c r="C24" s="66">
        <v>25845877.548129998</v>
      </c>
      <c r="D24" s="65">
        <f>B24-C24</f>
        <v>-4955667.1049399972</v>
      </c>
      <c r="E24" s="67">
        <v>274951307.93816</v>
      </c>
      <c r="F24" s="67">
        <v>212247384.62297001</v>
      </c>
      <c r="G24" s="65">
        <f>E24-F24</f>
        <v>62703923.315189987</v>
      </c>
    </row>
    <row r="25" spans="1:7" s="16" customFormat="1" ht="12" x14ac:dyDescent="0.2">
      <c r="A25" s="68" t="s">
        <v>15</v>
      </c>
      <c r="B25" s="66">
        <v>20474692.293639999</v>
      </c>
      <c r="C25" s="66">
        <v>31076702.661490001</v>
      </c>
      <c r="D25" s="65">
        <f>B25-C25</f>
        <v>-10602010.367850002</v>
      </c>
      <c r="E25" s="67">
        <v>284321139.91898</v>
      </c>
      <c r="F25" s="67">
        <v>237671998.63646999</v>
      </c>
      <c r="G25" s="65">
        <f>E25-F25</f>
        <v>46649141.282510012</v>
      </c>
    </row>
    <row r="26" spans="1:7" s="28" customFormat="1" ht="12" x14ac:dyDescent="0.2">
      <c r="A26" s="69" t="s">
        <v>16</v>
      </c>
      <c r="B26" s="70">
        <f>B24-B25</f>
        <v>415518.14955000207</v>
      </c>
      <c r="C26" s="70">
        <f>C24-C25</f>
        <v>-5230825.1133600026</v>
      </c>
      <c r="D26" s="70"/>
      <c r="E26" s="70">
        <f>E24-E25</f>
        <v>-9369831.9808200002</v>
      </c>
      <c r="F26" s="70">
        <f>F24-F25</f>
        <v>-25424614.013499975</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66833.986184790003</v>
      </c>
      <c r="C33" s="126">
        <v>40271.995252180001</v>
      </c>
      <c r="D33" s="98">
        <f t="shared" ref="D33:D42" si="0">IFERROR(((B33/C33)-1)*100,IF(B33+C33&lt;&gt;0,100,0))</f>
        <v>65.956481088858283</v>
      </c>
      <c r="E33" s="64"/>
      <c r="F33" s="126">
        <v>66861.69</v>
      </c>
      <c r="G33" s="126">
        <v>64248.36</v>
      </c>
    </row>
    <row r="34" spans="1:7" s="16" customFormat="1" ht="12" x14ac:dyDescent="0.2">
      <c r="A34" s="64" t="s">
        <v>23</v>
      </c>
      <c r="B34" s="126">
        <v>69421.476507119994</v>
      </c>
      <c r="C34" s="126">
        <v>49484.346729850004</v>
      </c>
      <c r="D34" s="98">
        <f t="shared" si="0"/>
        <v>40.289770593745146</v>
      </c>
      <c r="E34" s="64"/>
      <c r="F34" s="126">
        <v>69640.06</v>
      </c>
      <c r="G34" s="126">
        <v>66685.89</v>
      </c>
    </row>
    <row r="35" spans="1:7" s="16" customFormat="1" ht="12" x14ac:dyDescent="0.2">
      <c r="A35" s="64" t="s">
        <v>24</v>
      </c>
      <c r="B35" s="126">
        <v>53102.328210239997</v>
      </c>
      <c r="C35" s="126">
        <v>31159.214002569999</v>
      </c>
      <c r="D35" s="98">
        <f t="shared" si="0"/>
        <v>70.422553681425143</v>
      </c>
      <c r="E35" s="64"/>
      <c r="F35" s="126">
        <v>53102.33</v>
      </c>
      <c r="G35" s="126">
        <v>51822.41</v>
      </c>
    </row>
    <row r="36" spans="1:7" s="16" customFormat="1" ht="12" x14ac:dyDescent="0.2">
      <c r="A36" s="64" t="s">
        <v>25</v>
      </c>
      <c r="B36" s="126">
        <v>61244.267232259997</v>
      </c>
      <c r="C36" s="126">
        <v>36302.30202368</v>
      </c>
      <c r="D36" s="98">
        <f t="shared" si="0"/>
        <v>68.706290836075198</v>
      </c>
      <c r="E36" s="64"/>
      <c r="F36" s="126">
        <v>61288.26</v>
      </c>
      <c r="G36" s="126">
        <v>58803.68</v>
      </c>
    </row>
    <row r="37" spans="1:7" s="16" customFormat="1" ht="12" x14ac:dyDescent="0.2">
      <c r="A37" s="64" t="s">
        <v>79</v>
      </c>
      <c r="B37" s="126">
        <v>67490.770064099997</v>
      </c>
      <c r="C37" s="126">
        <v>29994.003527159999</v>
      </c>
      <c r="D37" s="98">
        <f t="shared" si="0"/>
        <v>125.01420993361604</v>
      </c>
      <c r="E37" s="64"/>
      <c r="F37" s="126">
        <v>67532.38</v>
      </c>
      <c r="G37" s="126">
        <v>63262.42</v>
      </c>
    </row>
    <row r="38" spans="1:7" s="16" customFormat="1" ht="12" x14ac:dyDescent="0.2">
      <c r="A38" s="64" t="s">
        <v>26</v>
      </c>
      <c r="B38" s="126">
        <v>87917.547221860004</v>
      </c>
      <c r="C38" s="126">
        <v>59016.099190000001</v>
      </c>
      <c r="D38" s="98">
        <f t="shared" si="0"/>
        <v>48.972142226501504</v>
      </c>
      <c r="E38" s="64"/>
      <c r="F38" s="126">
        <v>88076.67</v>
      </c>
      <c r="G38" s="126">
        <v>85366.5</v>
      </c>
    </row>
    <row r="39" spans="1:7" s="16" customFormat="1" ht="12" x14ac:dyDescent="0.2">
      <c r="A39" s="64" t="s">
        <v>27</v>
      </c>
      <c r="B39" s="126">
        <v>12147.014243199999</v>
      </c>
      <c r="C39" s="126">
        <v>9191.0088407999992</v>
      </c>
      <c r="D39" s="98">
        <f t="shared" si="0"/>
        <v>32.161925351196864</v>
      </c>
      <c r="E39" s="64"/>
      <c r="F39" s="126">
        <v>12215.19</v>
      </c>
      <c r="G39" s="126">
        <v>11689.43</v>
      </c>
    </row>
    <row r="40" spans="1:7" s="16" customFormat="1" ht="12" x14ac:dyDescent="0.2">
      <c r="A40" s="64" t="s">
        <v>28</v>
      </c>
      <c r="B40" s="126">
        <v>83125.879599649998</v>
      </c>
      <c r="C40" s="126">
        <v>56725.552907980004</v>
      </c>
      <c r="D40" s="98">
        <f t="shared" si="0"/>
        <v>46.540448419245052</v>
      </c>
      <c r="E40" s="64"/>
      <c r="F40" s="126">
        <v>83225.47</v>
      </c>
      <c r="G40" s="126">
        <v>80662.820000000007</v>
      </c>
    </row>
    <row r="41" spans="1:7" s="16" customFormat="1" ht="12" x14ac:dyDescent="0.2">
      <c r="A41" s="64" t="s">
        <v>29</v>
      </c>
      <c r="B41" s="72"/>
      <c r="C41" s="126">
        <v>2499.45664317</v>
      </c>
      <c r="D41" s="98">
        <f t="shared" si="0"/>
        <v>-100</v>
      </c>
      <c r="E41" s="64"/>
      <c r="F41" s="72"/>
      <c r="G41" s="72"/>
    </row>
    <row r="42" spans="1:7" s="16" customFormat="1" ht="12" x14ac:dyDescent="0.2">
      <c r="A42" s="64" t="s">
        <v>78</v>
      </c>
      <c r="B42" s="126">
        <v>1154.0849246800001</v>
      </c>
      <c r="C42" s="126">
        <v>811.10248311999999</v>
      </c>
      <c r="D42" s="98">
        <f t="shared" si="0"/>
        <v>42.285956299958329</v>
      </c>
      <c r="E42" s="64"/>
      <c r="F42" s="126">
        <v>1158.3499999999999</v>
      </c>
      <c r="G42" s="126">
        <v>1107.28</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19349.885946095299</v>
      </c>
      <c r="D48" s="72"/>
      <c r="E48" s="127">
        <v>13221.2260640848</v>
      </c>
      <c r="F48" s="72"/>
      <c r="G48" s="98">
        <f>IFERROR(((C48/E48)-1)*100,IF(C48+E48&lt;&gt;0,100,0))</f>
        <v>46.35470154056955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5982</v>
      </c>
      <c r="D54" s="75"/>
      <c r="E54" s="128">
        <v>1191398</v>
      </c>
      <c r="F54" s="128">
        <v>135918710.99239999</v>
      </c>
      <c r="G54" s="128">
        <v>9731159.9759999998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6017</v>
      </c>
      <c r="C68" s="66">
        <v>11175</v>
      </c>
      <c r="D68" s="98">
        <f>IFERROR(((B68/C68)-1)*100,IF(B68+C68&lt;&gt;0,100,0))</f>
        <v>-46.156599552572708</v>
      </c>
      <c r="E68" s="66">
        <v>87995</v>
      </c>
      <c r="F68" s="66">
        <v>79287</v>
      </c>
      <c r="G68" s="98">
        <f>IFERROR(((E68/F68)-1)*100,IF(E68+F68&lt;&gt;0,100,0))</f>
        <v>10.982884962225835</v>
      </c>
    </row>
    <row r="69" spans="1:7" s="16" customFormat="1" ht="12" x14ac:dyDescent="0.2">
      <c r="A69" s="79" t="s">
        <v>54</v>
      </c>
      <c r="B69" s="67">
        <v>184382589.146</v>
      </c>
      <c r="C69" s="66">
        <v>299439182.88200003</v>
      </c>
      <c r="D69" s="98">
        <f>IFERROR(((B69/C69)-1)*100,IF(B69+C69&lt;&gt;0,100,0))</f>
        <v>-38.42402741973163</v>
      </c>
      <c r="E69" s="66">
        <v>2768300977.5339999</v>
      </c>
      <c r="F69" s="66">
        <v>2967305202.4349999</v>
      </c>
      <c r="G69" s="98">
        <f>IFERROR(((E69/F69)-1)*100,IF(E69+F69&lt;&gt;0,100,0))</f>
        <v>-6.7065640817026591</v>
      </c>
    </row>
    <row r="70" spans="1:7" s="62" customFormat="1" ht="12" x14ac:dyDescent="0.2">
      <c r="A70" s="79" t="s">
        <v>55</v>
      </c>
      <c r="B70" s="67">
        <v>177303516.92298999</v>
      </c>
      <c r="C70" s="66">
        <v>275902243.15991998</v>
      </c>
      <c r="D70" s="98">
        <f>IFERROR(((B70/C70)-1)*100,IF(B70+C70&lt;&gt;0,100,0))</f>
        <v>-35.736833853786266</v>
      </c>
      <c r="E70" s="66">
        <v>2724840070.3726702</v>
      </c>
      <c r="F70" s="66">
        <v>2933793626.7700701</v>
      </c>
      <c r="G70" s="98">
        <f>IFERROR(((E70/F70)-1)*100,IF(E70+F70&lt;&gt;0,100,0))</f>
        <v>-7.1222990768933236</v>
      </c>
    </row>
    <row r="71" spans="1:7" s="16" customFormat="1" ht="12" x14ac:dyDescent="0.2">
      <c r="A71" s="79" t="s">
        <v>94</v>
      </c>
      <c r="B71" s="98">
        <f>IFERROR(B69/B68/1000,)</f>
        <v>30.643607968422803</v>
      </c>
      <c r="C71" s="98">
        <f>IFERROR(C69/C68/1000,)</f>
        <v>26.795452606890382</v>
      </c>
      <c r="D71" s="98">
        <f>IFERROR(((B71/C71)-1)*100,IF(B71+C71&lt;&gt;0,100,0))</f>
        <v>14.361225458617088</v>
      </c>
      <c r="E71" s="98">
        <f>IFERROR(E69/E68/1000,)</f>
        <v>31.459753139769305</v>
      </c>
      <c r="F71" s="98">
        <f>IFERROR(F69/F68/1000,)</f>
        <v>37.424864132014072</v>
      </c>
      <c r="G71" s="98">
        <f>IFERROR(((E71/F71)-1)*100,IF(E71+F71&lt;&gt;0,100,0))</f>
        <v>-15.938898191328576</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2787</v>
      </c>
      <c r="C74" s="66">
        <v>4056</v>
      </c>
      <c r="D74" s="98">
        <f>IFERROR(((B74/C74)-1)*100,IF(B74+C74&lt;&gt;0,100,0))</f>
        <v>-31.286982248520712</v>
      </c>
      <c r="E74" s="66">
        <v>33326</v>
      </c>
      <c r="F74" s="66">
        <v>42813</v>
      </c>
      <c r="G74" s="98">
        <f>IFERROR(((E74/F74)-1)*100,IF(E74+F74&lt;&gt;0,100,0))</f>
        <v>-22.159157265316608</v>
      </c>
    </row>
    <row r="75" spans="1:7" s="16" customFormat="1" ht="12" x14ac:dyDescent="0.2">
      <c r="A75" s="79" t="s">
        <v>54</v>
      </c>
      <c r="B75" s="67">
        <v>409631535.93599999</v>
      </c>
      <c r="C75" s="66">
        <v>469233552.80000001</v>
      </c>
      <c r="D75" s="98">
        <f>IFERROR(((B75/C75)-1)*100,IF(B75+C75&lt;&gt;0,100,0))</f>
        <v>-12.701993817011637</v>
      </c>
      <c r="E75" s="66">
        <v>5111132760.2629995</v>
      </c>
      <c r="F75" s="66">
        <v>5917807446.7370005</v>
      </c>
      <c r="G75" s="98">
        <f>IFERROR(((E75/F75)-1)*100,IF(E75+F75&lt;&gt;0,100,0))</f>
        <v>-13.631310138669528</v>
      </c>
    </row>
    <row r="76" spans="1:7" s="16" customFormat="1" ht="12" x14ac:dyDescent="0.2">
      <c r="A76" s="79" t="s">
        <v>55</v>
      </c>
      <c r="B76" s="67">
        <v>385905973.74406999</v>
      </c>
      <c r="C76" s="66">
        <v>453556742.84345001</v>
      </c>
      <c r="D76" s="98">
        <f>IFERROR(((B76/C76)-1)*100,IF(B76+C76&lt;&gt;0,100,0))</f>
        <v>-14.91561313260652</v>
      </c>
      <c r="E76" s="66">
        <v>4966066809.2730703</v>
      </c>
      <c r="F76" s="66">
        <v>6032653258.6119003</v>
      </c>
      <c r="G76" s="98">
        <f>IFERROR(((E76/F76)-1)*100,IF(E76+F76&lt;&gt;0,100,0))</f>
        <v>-17.680221348976531</v>
      </c>
    </row>
    <row r="77" spans="1:7" s="16" customFormat="1" ht="12" x14ac:dyDescent="0.2">
      <c r="A77" s="79" t="s">
        <v>94</v>
      </c>
      <c r="B77" s="98">
        <f>IFERROR(B75/B74/1000,)</f>
        <v>146.97938139074273</v>
      </c>
      <c r="C77" s="98">
        <f>IFERROR(C75/C74/1000,)</f>
        <v>115.68874575936884</v>
      </c>
      <c r="D77" s="98">
        <f>IFERROR(((B77/C77)-1)*100,IF(B77+C77&lt;&gt;0,100,0))</f>
        <v>27.047259805597701</v>
      </c>
      <c r="E77" s="98">
        <f>IFERROR(E75/E74/1000,)</f>
        <v>153.36772370710557</v>
      </c>
      <c r="F77" s="98">
        <f>IFERROR(F75/F74/1000,)</f>
        <v>138.22454503858643</v>
      </c>
      <c r="G77" s="98">
        <f>IFERROR(((E77/F77)-1)*100,IF(E77+F77&lt;&gt;0,100,0))</f>
        <v>10.955491779185689</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94</v>
      </c>
      <c r="C80" s="66">
        <v>604</v>
      </c>
      <c r="D80" s="98">
        <f>IFERROR(((B80/C80)-1)*100,IF(B80+C80&lt;&gt;0,100,0))</f>
        <v>-84.437086092715234</v>
      </c>
      <c r="E80" s="66">
        <v>2436</v>
      </c>
      <c r="F80" s="66">
        <v>2896</v>
      </c>
      <c r="G80" s="98">
        <f>IFERROR(((E80/F80)-1)*100,IF(E80+F80&lt;&gt;0,100,0))</f>
        <v>-15.883977900552482</v>
      </c>
    </row>
    <row r="81" spans="1:7" s="16" customFormat="1" ht="12" x14ac:dyDescent="0.2">
      <c r="A81" s="79" t="s">
        <v>54</v>
      </c>
      <c r="B81" s="67">
        <v>4987619.9069999997</v>
      </c>
      <c r="C81" s="66">
        <v>56502940.027999997</v>
      </c>
      <c r="D81" s="98">
        <f>IFERROR(((B81/C81)-1)*100,IF(B81+C81&lt;&gt;0,100,0))</f>
        <v>-91.172813477443142</v>
      </c>
      <c r="E81" s="66">
        <v>185545971.17300001</v>
      </c>
      <c r="F81" s="66">
        <v>249883374.595</v>
      </c>
      <c r="G81" s="98">
        <f>IFERROR(((E81/F81)-1)*100,IF(E81+F81&lt;&gt;0,100,0))</f>
        <v>-25.746972373122155</v>
      </c>
    </row>
    <row r="82" spans="1:7" s="16" customFormat="1" ht="12" x14ac:dyDescent="0.2">
      <c r="A82" s="79" t="s">
        <v>55</v>
      </c>
      <c r="B82" s="67">
        <v>373027.86248999002</v>
      </c>
      <c r="C82" s="66">
        <v>26915439.277070601</v>
      </c>
      <c r="D82" s="98">
        <f>IFERROR(((B82/C82)-1)*100,IF(B82+C82&lt;&gt;0,100,0))</f>
        <v>-98.614074774518826</v>
      </c>
      <c r="E82" s="66">
        <v>67589157.593380898</v>
      </c>
      <c r="F82" s="66">
        <v>81053662.580363303</v>
      </c>
      <c r="G82" s="98">
        <f>IFERROR(((E82/F82)-1)*100,IF(E82+F82&lt;&gt;0,100,0))</f>
        <v>-16.611840302259729</v>
      </c>
    </row>
    <row r="83" spans="1:7" s="32" customFormat="1" x14ac:dyDescent="0.2">
      <c r="A83" s="79" t="s">
        <v>94</v>
      </c>
      <c r="B83" s="98">
        <f>IFERROR(B81/B80/1000,)</f>
        <v>53.059786244680851</v>
      </c>
      <c r="C83" s="98">
        <f>IFERROR(C81/C80/1000,)</f>
        <v>93.547913953642379</v>
      </c>
      <c r="D83" s="98">
        <f>IFERROR(((B83/C83)-1)*100,IF(B83+C83&lt;&gt;0,100,0))</f>
        <v>-43.280631280592111</v>
      </c>
      <c r="E83" s="98">
        <f>IFERROR(E81/E80/1000,)</f>
        <v>76.168296869047623</v>
      </c>
      <c r="F83" s="98">
        <f>IFERROR(F81/F80/1000,)</f>
        <v>86.285695647444754</v>
      </c>
      <c r="G83" s="98">
        <f>IFERROR(((E83/F83)-1)*100,IF(E83+F83&lt;&gt;0,100,0))</f>
        <v>-11.725464693169851</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8898</v>
      </c>
      <c r="C86" s="64">
        <f>C68+C74+C80</f>
        <v>15835</v>
      </c>
      <c r="D86" s="98">
        <f>IFERROR(((B86/C86)-1)*100,IF(B86+C86&lt;&gt;0,100,0))</f>
        <v>-43.808020208399114</v>
      </c>
      <c r="E86" s="64">
        <f>E68+E74+E80</f>
        <v>123757</v>
      </c>
      <c r="F86" s="64">
        <f>F68+F74+F80</f>
        <v>124996</v>
      </c>
      <c r="G86" s="98">
        <f>IFERROR(((E86/F86)-1)*100,IF(E86+F86&lt;&gt;0,100,0))</f>
        <v>-0.99123171941501997</v>
      </c>
    </row>
    <row r="87" spans="1:7" s="62" customFormat="1" ht="12" x14ac:dyDescent="0.2">
      <c r="A87" s="79" t="s">
        <v>54</v>
      </c>
      <c r="B87" s="64">
        <f t="shared" ref="B87:C87" si="1">B69+B75+B81</f>
        <v>599001744.98899996</v>
      </c>
      <c r="C87" s="64">
        <f t="shared" si="1"/>
        <v>825175675.71000004</v>
      </c>
      <c r="D87" s="98">
        <f>IFERROR(((B87/C87)-1)*100,IF(B87+C87&lt;&gt;0,100,0))</f>
        <v>-27.409185386662649</v>
      </c>
      <c r="E87" s="64">
        <f t="shared" ref="E87:F87" si="2">E69+E75+E81</f>
        <v>8064979708.9699993</v>
      </c>
      <c r="F87" s="64">
        <f t="shared" si="2"/>
        <v>9134996023.7670002</v>
      </c>
      <c r="G87" s="98">
        <f>IFERROR(((E87/F87)-1)*100,IF(E87+F87&lt;&gt;0,100,0))</f>
        <v>-11.713374718643365</v>
      </c>
    </row>
    <row r="88" spans="1:7" s="62" customFormat="1" ht="12" x14ac:dyDescent="0.2">
      <c r="A88" s="79" t="s">
        <v>55</v>
      </c>
      <c r="B88" s="64">
        <f t="shared" ref="B88:C88" si="3">B70+B76+B82</f>
        <v>563582518.52954996</v>
      </c>
      <c r="C88" s="64">
        <f t="shared" si="3"/>
        <v>756374425.28044069</v>
      </c>
      <c r="D88" s="98">
        <f>IFERROR(((B88/C88)-1)*100,IF(B88+C88&lt;&gt;0,100,0))</f>
        <v>-25.488951015154871</v>
      </c>
      <c r="E88" s="64">
        <f t="shared" ref="E88:F88" si="4">E70+E76+E82</f>
        <v>7758496037.2391214</v>
      </c>
      <c r="F88" s="64">
        <f t="shared" si="4"/>
        <v>9047500547.9623337</v>
      </c>
      <c r="G88" s="98">
        <f>IFERROR(((E88/F88)-1)*100,IF(E88+F88&lt;&gt;0,100,0))</f>
        <v>-14.247078559321224</v>
      </c>
    </row>
    <row r="89" spans="1:7" s="63" customFormat="1" x14ac:dyDescent="0.2">
      <c r="A89" s="79" t="s">
        <v>95</v>
      </c>
      <c r="B89" s="98">
        <f>IFERROR((B75/B87)*100,IF(B75+B87&lt;&gt;0,100,0))</f>
        <v>68.385699935402101</v>
      </c>
      <c r="C89" s="98">
        <f>IFERROR((C75/C87)*100,IF(C75+C87&lt;&gt;0,100,0))</f>
        <v>56.864685498183242</v>
      </c>
      <c r="D89" s="98">
        <f>IFERROR(((B89/C89)-1)*100,IF(B89+C89&lt;&gt;0,100,0))</f>
        <v>20.260402983477221</v>
      </c>
      <c r="E89" s="98">
        <f>IFERROR((E75/E87)*100,IF(E75+E87&lt;&gt;0,100,0))</f>
        <v>63.374403218625787</v>
      </c>
      <c r="F89" s="98">
        <f>IFERROR((F75/F87)*100,IF(F75+F87&lt;&gt;0,100,0))</f>
        <v>64.781718911976867</v>
      </c>
      <c r="G89" s="98">
        <f>IFERROR(((E89/F89)-1)*100,IF(E89+F89&lt;&gt;0,100,0))</f>
        <v>-2.1723963441959482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19855970.311999999</v>
      </c>
      <c r="C95" s="129">
        <v>29026787.510000002</v>
      </c>
      <c r="D95" s="65">
        <f>B95-C95</f>
        <v>-9170817.1980000027</v>
      </c>
      <c r="E95" s="129">
        <v>325490004.96899998</v>
      </c>
      <c r="F95" s="129">
        <v>382159180.44499999</v>
      </c>
      <c r="G95" s="80">
        <f>E95-F95</f>
        <v>-56669175.476000011</v>
      </c>
    </row>
    <row r="96" spans="1:7" s="16" customFormat="1" ht="13.5" x14ac:dyDescent="0.2">
      <c r="A96" s="79" t="s">
        <v>88</v>
      </c>
      <c r="B96" s="66">
        <v>18802405.965999998</v>
      </c>
      <c r="C96" s="129">
        <v>40601789.247000001</v>
      </c>
      <c r="D96" s="65">
        <f>B96-C96</f>
        <v>-21799383.281000003</v>
      </c>
      <c r="E96" s="129">
        <v>353959048.88</v>
      </c>
      <c r="F96" s="129">
        <v>434448386.60500002</v>
      </c>
      <c r="G96" s="80">
        <f>E96-F96</f>
        <v>-80489337.725000024</v>
      </c>
    </row>
    <row r="97" spans="1:7" s="28" customFormat="1" ht="12" x14ac:dyDescent="0.2">
      <c r="A97" s="81" t="s">
        <v>16</v>
      </c>
      <c r="B97" s="65">
        <f>B95-B96</f>
        <v>1053564.3460000008</v>
      </c>
      <c r="C97" s="65">
        <f>C95-C96</f>
        <v>-11575001.737</v>
      </c>
      <c r="D97" s="82"/>
      <c r="E97" s="65">
        <f>E95-E96</f>
        <v>-28469043.911000013</v>
      </c>
      <c r="F97" s="82">
        <f>F95-F96</f>
        <v>-52289206.160000026</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603.509292534731</v>
      </c>
      <c r="D104" s="98">
        <f>IFERROR(((B104/C104)-1)*100,IF(B104+C104&lt;&gt;0,100,0))</f>
        <v>-100</v>
      </c>
      <c r="E104" s="84"/>
      <c r="F104" s="71"/>
      <c r="G104" s="71"/>
    </row>
    <row r="105" spans="1:7" s="16" customFormat="1" ht="12" x14ac:dyDescent="0.2">
      <c r="A105" s="79" t="s">
        <v>50</v>
      </c>
      <c r="B105" s="71"/>
      <c r="C105" s="130">
        <v>596.426001528141</v>
      </c>
      <c r="D105" s="98">
        <f>IFERROR(((B105/C105)-1)*100,IF(B105+C105&lt;&gt;0,100,0))</f>
        <v>-100</v>
      </c>
      <c r="E105" s="84"/>
      <c r="F105" s="71"/>
      <c r="G105" s="71"/>
    </row>
    <row r="106" spans="1:7" s="16" customFormat="1" ht="12" x14ac:dyDescent="0.2">
      <c r="A106" s="79" t="s">
        <v>51</v>
      </c>
      <c r="B106" s="71"/>
      <c r="C106" s="130">
        <v>632.10350668209003</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527.69801312618495</v>
      </c>
      <c r="D108" s="98">
        <f>IFERROR(((B108/C108)-1)*100,IF(B108+C108&lt;&gt;0,100,0))</f>
        <v>-100</v>
      </c>
      <c r="E108" s="84"/>
      <c r="F108" s="71"/>
      <c r="G108" s="71"/>
    </row>
    <row r="109" spans="1:7" s="16" customFormat="1" ht="12" x14ac:dyDescent="0.2">
      <c r="A109" s="79" t="s">
        <v>57</v>
      </c>
      <c r="B109" s="71"/>
      <c r="C109" s="130">
        <v>623.87881068809497</v>
      </c>
      <c r="D109" s="98">
        <f>IFERROR(((B109/C109)-1)*100,IF(B109+C109&lt;&gt;0,100,0))</f>
        <v>-100</v>
      </c>
      <c r="E109" s="84"/>
      <c r="F109" s="71"/>
      <c r="G109" s="71"/>
    </row>
    <row r="110" spans="1:7" s="16" customFormat="1" ht="12" x14ac:dyDescent="0.2">
      <c r="A110" s="79" t="s">
        <v>59</v>
      </c>
      <c r="B110" s="71"/>
      <c r="C110" s="130">
        <v>672.50347175518198</v>
      </c>
      <c r="D110" s="98">
        <f>IFERROR(((B110/C110)-1)*100,IF(B110+C110&lt;&gt;0,100,0))</f>
        <v>-100</v>
      </c>
      <c r="E110" s="84"/>
      <c r="F110" s="71"/>
      <c r="G110" s="71"/>
    </row>
    <row r="111" spans="1:7" s="16" customFormat="1" ht="12" x14ac:dyDescent="0.2">
      <c r="A111" s="79" t="s">
        <v>58</v>
      </c>
      <c r="B111" s="71"/>
      <c r="C111" s="130">
        <v>620.57585055222899</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1</v>
      </c>
      <c r="C119" s="78">
        <v>0</v>
      </c>
      <c r="D119" s="98">
        <f>IFERROR(((B119/C119)-1)*100,IF(B119+C119&lt;&gt;0,100,0))</f>
        <v>100</v>
      </c>
      <c r="E119" s="66">
        <v>11</v>
      </c>
      <c r="F119" s="78">
        <v>0</v>
      </c>
      <c r="G119" s="98">
        <f>IFERROR(((E119/F119)-1)*100,IF(E119+F119&lt;&gt;0,100,0))</f>
        <v>100</v>
      </c>
    </row>
    <row r="120" spans="1:7" s="16" customFormat="1" ht="12" x14ac:dyDescent="0.2">
      <c r="A120" s="79" t="s">
        <v>72</v>
      </c>
      <c r="B120" s="67">
        <v>97</v>
      </c>
      <c r="C120" s="66">
        <v>364</v>
      </c>
      <c r="D120" s="98">
        <f>IFERROR(((B120/C120)-1)*100,IF(B120+C120&lt;&gt;0,100,0))</f>
        <v>-73.35164835164835</v>
      </c>
      <c r="E120" s="66">
        <v>3076</v>
      </c>
      <c r="F120" s="66">
        <v>3706</v>
      </c>
      <c r="G120" s="98">
        <f>IFERROR(((E120/F120)-1)*100,IF(E120+F120&lt;&gt;0,100,0))</f>
        <v>-16.999460334592552</v>
      </c>
    </row>
    <row r="121" spans="1:7" s="16" customFormat="1" ht="12" x14ac:dyDescent="0.2">
      <c r="A121" s="79" t="s">
        <v>74</v>
      </c>
      <c r="B121" s="67">
        <v>3</v>
      </c>
      <c r="C121" s="66">
        <v>7</v>
      </c>
      <c r="D121" s="98">
        <f>IFERROR(((B121/C121)-1)*100,IF(B121+C121&lt;&gt;0,100,0))</f>
        <v>-57.142857142857139</v>
      </c>
      <c r="E121" s="66">
        <v>137</v>
      </c>
      <c r="F121" s="66">
        <v>104</v>
      </c>
      <c r="G121" s="98">
        <f>IFERROR(((E121/F121)-1)*100,IF(E121+F121&lt;&gt;0,100,0))</f>
        <v>31.73076923076923</v>
      </c>
    </row>
    <row r="122" spans="1:7" s="28" customFormat="1" ht="12" x14ac:dyDescent="0.2">
      <c r="A122" s="81" t="s">
        <v>34</v>
      </c>
      <c r="B122" s="82">
        <f>SUM(B119:B121)</f>
        <v>101</v>
      </c>
      <c r="C122" s="82">
        <f>SUM(C119:C121)</f>
        <v>371</v>
      </c>
      <c r="D122" s="98">
        <f>IFERROR(((B122/C122)-1)*100,IF(B122+C122&lt;&gt;0,100,0))</f>
        <v>-72.776280323450138</v>
      </c>
      <c r="E122" s="82">
        <f>SUM(E119:E121)</f>
        <v>3224</v>
      </c>
      <c r="F122" s="82">
        <f>SUM(F119:F121)</f>
        <v>3810</v>
      </c>
      <c r="G122" s="98">
        <f>IFERROR(((E122/F122)-1)*100,IF(E122+F122&lt;&gt;0,100,0))</f>
        <v>-15.380577427821517</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14</v>
      </c>
      <c r="C125" s="66">
        <v>43</v>
      </c>
      <c r="D125" s="98">
        <f>IFERROR(((B125/C125)-1)*100,IF(B125+C125&lt;&gt;0,100,0))</f>
        <v>-67.441860465116278</v>
      </c>
      <c r="E125" s="66">
        <v>284</v>
      </c>
      <c r="F125" s="66">
        <v>524</v>
      </c>
      <c r="G125" s="98">
        <f>IFERROR(((E125/F125)-1)*100,IF(E125+F125&lt;&gt;0,100,0))</f>
        <v>-45.801526717557252</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14</v>
      </c>
      <c r="C127" s="82">
        <f>SUM(C125:C126)</f>
        <v>43</v>
      </c>
      <c r="D127" s="98">
        <f>IFERROR(((B127/C127)-1)*100,IF(B127+C127&lt;&gt;0,100,0))</f>
        <v>-67.441860465116278</v>
      </c>
      <c r="E127" s="82">
        <f>SUM(E125:E126)</f>
        <v>284</v>
      </c>
      <c r="F127" s="82">
        <f>SUM(F125:F126)</f>
        <v>524</v>
      </c>
      <c r="G127" s="98">
        <f>IFERROR(((E127/F127)-1)*100,IF(E127+F127&lt;&gt;0,100,0))</f>
        <v>-45.801526717557252</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400</v>
      </c>
      <c r="C130" s="78">
        <v>0</v>
      </c>
      <c r="D130" s="98">
        <f>IFERROR(((B130/C130)-1)*100,IF(B130+C130&lt;&gt;0,100,0))</f>
        <v>100</v>
      </c>
      <c r="E130" s="66">
        <v>80871</v>
      </c>
      <c r="F130" s="78">
        <v>0</v>
      </c>
      <c r="G130" s="98">
        <f>IFERROR(((E130/F130)-1)*100,IF(E130+F130&lt;&gt;0,100,0))</f>
        <v>100</v>
      </c>
    </row>
    <row r="131" spans="1:7" s="16" customFormat="1" ht="12" x14ac:dyDescent="0.2">
      <c r="A131" s="79" t="s">
        <v>72</v>
      </c>
      <c r="B131" s="67">
        <v>16293</v>
      </c>
      <c r="C131" s="66">
        <v>103667</v>
      </c>
      <c r="D131" s="98">
        <f>IFERROR(((B131/C131)-1)*100,IF(B131+C131&lt;&gt;0,100,0))</f>
        <v>-84.283330278680779</v>
      </c>
      <c r="E131" s="66">
        <v>2834118</v>
      </c>
      <c r="F131" s="66">
        <v>3062954</v>
      </c>
      <c r="G131" s="98">
        <f>IFERROR(((E131/F131)-1)*100,IF(E131+F131&lt;&gt;0,100,0))</f>
        <v>-7.4710883676346374</v>
      </c>
    </row>
    <row r="132" spans="1:7" s="16" customFormat="1" ht="12" x14ac:dyDescent="0.2">
      <c r="A132" s="79" t="s">
        <v>74</v>
      </c>
      <c r="B132" s="67">
        <v>5</v>
      </c>
      <c r="C132" s="66">
        <v>29</v>
      </c>
      <c r="D132" s="98">
        <f>IFERROR(((B132/C132)-1)*100,IF(B132+C132&lt;&gt;0,100,0))</f>
        <v>-82.758620689655174</v>
      </c>
      <c r="E132" s="66">
        <v>5590</v>
      </c>
      <c r="F132" s="66">
        <v>6529</v>
      </c>
      <c r="G132" s="98">
        <f>IFERROR(((E132/F132)-1)*100,IF(E132+F132&lt;&gt;0,100,0))</f>
        <v>-14.381988053300654</v>
      </c>
    </row>
    <row r="133" spans="1:7" s="16" customFormat="1" ht="12" x14ac:dyDescent="0.2">
      <c r="A133" s="81" t="s">
        <v>34</v>
      </c>
      <c r="B133" s="82">
        <f>SUM(B130:B132)</f>
        <v>16698</v>
      </c>
      <c r="C133" s="82">
        <f>SUM(C130:C132)</f>
        <v>103696</v>
      </c>
      <c r="D133" s="98">
        <f>IFERROR(((B133/C133)-1)*100,IF(B133+C133&lt;&gt;0,100,0))</f>
        <v>-83.897160931954943</v>
      </c>
      <c r="E133" s="82">
        <f>SUM(E130:E132)</f>
        <v>2920579</v>
      </c>
      <c r="F133" s="82">
        <f>SUM(F130:F132)</f>
        <v>3069483</v>
      </c>
      <c r="G133" s="98">
        <f>IFERROR(((E133/F133)-1)*100,IF(E133+F133&lt;&gt;0,100,0))</f>
        <v>-4.8511101055128787</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4600</v>
      </c>
      <c r="C136" s="66">
        <v>12617</v>
      </c>
      <c r="D136" s="98">
        <f>IFERROR(((B136/C136)-1)*100,)</f>
        <v>-63.541253863834513</v>
      </c>
      <c r="E136" s="66">
        <v>116668</v>
      </c>
      <c r="F136" s="66">
        <v>324351</v>
      </c>
      <c r="G136" s="98">
        <f>IFERROR(((E136/F136)-1)*100,)</f>
        <v>-64.030325172421243</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4600</v>
      </c>
      <c r="C138" s="82">
        <f>SUM(C136:C137)</f>
        <v>12617</v>
      </c>
      <c r="D138" s="98">
        <f>IFERROR(((B138/C138)-1)*100,)</f>
        <v>-63.541253863834513</v>
      </c>
      <c r="E138" s="82">
        <f>SUM(E136:E137)</f>
        <v>116668</v>
      </c>
      <c r="F138" s="82">
        <f>SUM(F136:F137)</f>
        <v>324351</v>
      </c>
      <c r="G138" s="98">
        <f>IFERROR(((E138/F138)-1)*100,)</f>
        <v>-64.030325172421243</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9513.7000000000007</v>
      </c>
      <c r="C141" s="78">
        <v>0</v>
      </c>
      <c r="D141" s="98">
        <f>IFERROR(((B141/C141)-1)*100,IF(B141+C141&lt;&gt;0,100,0))</f>
        <v>100</v>
      </c>
      <c r="E141" s="66">
        <v>1932016.6625000001</v>
      </c>
      <c r="F141" s="78">
        <v>0</v>
      </c>
      <c r="G141" s="98">
        <f>IFERROR(((E141/F141)-1)*100,IF(E141+F141&lt;&gt;0,100,0))</f>
        <v>100</v>
      </c>
    </row>
    <row r="142" spans="1:7" s="32" customFormat="1" x14ac:dyDescent="0.2">
      <c r="A142" s="79" t="s">
        <v>72</v>
      </c>
      <c r="B142" s="67">
        <v>1663141.50116</v>
      </c>
      <c r="C142" s="66">
        <v>9416735.1542600002</v>
      </c>
      <c r="D142" s="98">
        <f>IFERROR(((B142/C142)-1)*100,IF(B142+C142&lt;&gt;0,100,0))</f>
        <v>-82.33844879445698</v>
      </c>
      <c r="E142" s="66">
        <v>269421378.83565998</v>
      </c>
      <c r="F142" s="66">
        <v>298748955.87526</v>
      </c>
      <c r="G142" s="98">
        <f>IFERROR(((E142/F142)-1)*100,IF(E142+F142&lt;&gt;0,100,0))</f>
        <v>-9.8167964984772986</v>
      </c>
    </row>
    <row r="143" spans="1:7" s="32" customFormat="1" x14ac:dyDescent="0.2">
      <c r="A143" s="79" t="s">
        <v>74</v>
      </c>
      <c r="B143" s="67">
        <v>36889.949999999997</v>
      </c>
      <c r="C143" s="66">
        <v>178899.49</v>
      </c>
      <c r="D143" s="98">
        <f>IFERROR(((B143/C143)-1)*100,IF(B143+C143&lt;&gt;0,100,0))</f>
        <v>-79.379510807996155</v>
      </c>
      <c r="E143" s="66">
        <v>29373490.120000001</v>
      </c>
      <c r="F143" s="66">
        <v>33937824.520000003</v>
      </c>
      <c r="G143" s="98">
        <f>IFERROR(((E143/F143)-1)*100,IF(E143+F143&lt;&gt;0,100,0))</f>
        <v>-13.449107196927667</v>
      </c>
    </row>
    <row r="144" spans="1:7" s="16" customFormat="1" ht="12" x14ac:dyDescent="0.2">
      <c r="A144" s="81" t="s">
        <v>34</v>
      </c>
      <c r="B144" s="82">
        <f>SUM(B141:B143)</f>
        <v>1709545.1511599999</v>
      </c>
      <c r="C144" s="82">
        <f>SUM(C141:C143)</f>
        <v>9595634.6442600004</v>
      </c>
      <c r="D144" s="98">
        <f>IFERROR(((B144/C144)-1)*100,IF(B144+C144&lt;&gt;0,100,0))</f>
        <v>-82.184136698215895</v>
      </c>
      <c r="E144" s="82">
        <f>SUM(E141:E143)</f>
        <v>300726885.61816001</v>
      </c>
      <c r="F144" s="82">
        <f>SUM(F141:F143)</f>
        <v>332686780.39525998</v>
      </c>
      <c r="G144" s="98">
        <f>IFERROR(((E144/F144)-1)*100,IF(E144+F144&lt;&gt;0,100,0))</f>
        <v>-9.6066019633028183</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11253.3</v>
      </c>
      <c r="C147" s="66">
        <v>81590.752999999997</v>
      </c>
      <c r="D147" s="98">
        <f>IFERROR(((B147/C147)-1)*100,IF(B147+C147&lt;&gt;0,100,0))</f>
        <v>-86.20762821002522</v>
      </c>
      <c r="E147" s="66">
        <v>237863.90479</v>
      </c>
      <c r="F147" s="66">
        <v>509956.22307000001</v>
      </c>
      <c r="G147" s="98">
        <f>IFERROR(((E147/F147)-1)*100,IF(E147+F147&lt;&gt;0,100,0))</f>
        <v>-53.35601488338947</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11253.3</v>
      </c>
      <c r="C149" s="82">
        <f>SUM(C147:C148)</f>
        <v>81590.752999999997</v>
      </c>
      <c r="D149" s="98">
        <f>IFERROR(((B149/C149)-1)*100,IF(B149+C149&lt;&gt;0,100,0))</f>
        <v>-86.20762821002522</v>
      </c>
      <c r="E149" s="82">
        <f>SUM(E147:E148)</f>
        <v>237863.90479</v>
      </c>
      <c r="F149" s="82">
        <f>SUM(F147:F148)</f>
        <v>509956.22307000001</v>
      </c>
      <c r="G149" s="98">
        <f>IFERROR(((E149/F149)-1)*100,IF(E149+F149&lt;&gt;0,100,0))</f>
        <v>-53.35601488338947</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78">
        <v>0</v>
      </c>
      <c r="D152" s="98">
        <f>IFERROR(((B152/C152)-1)*100,IF(B152+C152&lt;&gt;0,100,0))</f>
        <v>100</v>
      </c>
      <c r="E152" s="78"/>
      <c r="F152" s="78"/>
      <c r="G152" s="65"/>
    </row>
    <row r="153" spans="1:7" s="16" customFormat="1" ht="12" x14ac:dyDescent="0.2">
      <c r="A153" s="79" t="s">
        <v>72</v>
      </c>
      <c r="B153" s="67">
        <v>1042692</v>
      </c>
      <c r="C153" s="66">
        <v>1025336</v>
      </c>
      <c r="D153" s="98">
        <f>IFERROR(((B153/C153)-1)*100,IF(B153+C153&lt;&gt;0,100,0))</f>
        <v>1.6927134129690158</v>
      </c>
      <c r="E153" s="78"/>
      <c r="F153" s="78"/>
      <c r="G153" s="65"/>
    </row>
    <row r="154" spans="1:7" s="16" customFormat="1" ht="12" x14ac:dyDescent="0.2">
      <c r="A154" s="79" t="s">
        <v>74</v>
      </c>
      <c r="B154" s="67">
        <v>2186</v>
      </c>
      <c r="C154" s="66">
        <v>2399</v>
      </c>
      <c r="D154" s="98">
        <f>IFERROR(((B154/C154)-1)*100,IF(B154+C154&lt;&gt;0,100,0))</f>
        <v>-8.8786994581075422</v>
      </c>
      <c r="E154" s="78"/>
      <c r="F154" s="78"/>
      <c r="G154" s="65"/>
    </row>
    <row r="155" spans="1:7" s="28" customFormat="1" ht="12" x14ac:dyDescent="0.2">
      <c r="A155" s="81" t="s">
        <v>34</v>
      </c>
      <c r="B155" s="82">
        <f>SUM(B152:B154)</f>
        <v>1075349</v>
      </c>
      <c r="C155" s="82">
        <f>SUM(C152:C154)</f>
        <v>1027735</v>
      </c>
      <c r="D155" s="98">
        <f>IFERROR(((B155/C155)-1)*100,IF(B155+C155&lt;&gt;0,100,0))</f>
        <v>4.6329063425883055</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155675</v>
      </c>
      <c r="C158" s="66">
        <v>426139</v>
      </c>
      <c r="D158" s="98">
        <f>IFERROR(((B158/C158)-1)*100,IF(B158+C158&lt;&gt;0,100,0))</f>
        <v>-63.468492674925315</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155675</v>
      </c>
      <c r="C160" s="82">
        <f>SUM(C158:C159)</f>
        <v>426139</v>
      </c>
      <c r="D160" s="98">
        <f>IFERROR(((B160/C160)-1)*100,IF(B160+C160&lt;&gt;0,100,0))</f>
        <v>-63.468492674925315</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5220</v>
      </c>
      <c r="C168" s="113">
        <v>9769</v>
      </c>
      <c r="D168" s="111">
        <f>IFERROR(((B168/C168)-1)*100,IF(B168+C168&lt;&gt;0,100,0))</f>
        <v>-46.565666905517453</v>
      </c>
      <c r="E168" s="113">
        <v>107588</v>
      </c>
      <c r="F168" s="113">
        <v>130075</v>
      </c>
      <c r="G168" s="111">
        <f>IFERROR(((E168/F168)-1)*100,IF(E168+F168&lt;&gt;0,100,0))</f>
        <v>-17.287718623870841</v>
      </c>
    </row>
    <row r="169" spans="1:7" x14ac:dyDescent="0.2">
      <c r="A169" s="101" t="s">
        <v>32</v>
      </c>
      <c r="B169" s="112">
        <v>43934</v>
      </c>
      <c r="C169" s="113">
        <v>76774</v>
      </c>
      <c r="D169" s="111">
        <f t="shared" ref="D169:D171" si="5">IFERROR(((B169/C169)-1)*100,IF(B169+C169&lt;&gt;0,100,0))</f>
        <v>-42.774897751843078</v>
      </c>
      <c r="E169" s="113">
        <v>715322</v>
      </c>
      <c r="F169" s="113">
        <v>682627</v>
      </c>
      <c r="G169" s="111">
        <f>IFERROR(((E169/F169)-1)*100,IF(E169+F169&lt;&gt;0,100,0))</f>
        <v>4.7895849417031622</v>
      </c>
    </row>
    <row r="170" spans="1:7" x14ac:dyDescent="0.2">
      <c r="A170" s="101" t="s">
        <v>92</v>
      </c>
      <c r="B170" s="112">
        <v>13987648</v>
      </c>
      <c r="C170" s="113">
        <v>19568055</v>
      </c>
      <c r="D170" s="111">
        <f t="shared" si="5"/>
        <v>-28.517944169719478</v>
      </c>
      <c r="E170" s="113">
        <v>226918105</v>
      </c>
      <c r="F170" s="113">
        <v>171346041</v>
      </c>
      <c r="G170" s="111">
        <f>IFERROR(((E170/F170)-1)*100,IF(E170+F170&lt;&gt;0,100,0))</f>
        <v>32.432651303568782</v>
      </c>
    </row>
    <row r="171" spans="1:7" x14ac:dyDescent="0.2">
      <c r="A171" s="101" t="s">
        <v>93</v>
      </c>
      <c r="B171" s="112">
        <v>99753</v>
      </c>
      <c r="C171" s="113">
        <v>117328</v>
      </c>
      <c r="D171" s="111">
        <f t="shared" si="5"/>
        <v>-14.979374062457385</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210</v>
      </c>
      <c r="C174" s="113">
        <v>451</v>
      </c>
      <c r="D174" s="111">
        <f t="shared" ref="D174:D177" si="6">IFERROR(((B174/C174)-1)*100,IF(B174+C174&lt;&gt;0,100,0))</f>
        <v>-53.436807095343688</v>
      </c>
      <c r="E174" s="113">
        <v>4504</v>
      </c>
      <c r="F174" s="113">
        <v>5279</v>
      </c>
      <c r="G174" s="111">
        <f t="shared" ref="G174" si="7">IFERROR(((E174/F174)-1)*100,IF(E174+F174&lt;&gt;0,100,0))</f>
        <v>-14.680810759613561</v>
      </c>
    </row>
    <row r="175" spans="1:7" x14ac:dyDescent="0.2">
      <c r="A175" s="101" t="s">
        <v>32</v>
      </c>
      <c r="B175" s="112">
        <v>978</v>
      </c>
      <c r="C175" s="113">
        <v>4753</v>
      </c>
      <c r="D175" s="111">
        <f t="shared" si="6"/>
        <v>-79.423521986114025</v>
      </c>
      <c r="E175" s="113">
        <v>52231</v>
      </c>
      <c r="F175" s="113">
        <v>54119</v>
      </c>
      <c r="G175" s="111">
        <f t="shared" ref="G175" si="8">IFERROR(((E175/F175)-1)*100,IF(E175+F175&lt;&gt;0,100,0))</f>
        <v>-3.4886084369629922</v>
      </c>
    </row>
    <row r="176" spans="1:7" x14ac:dyDescent="0.2">
      <c r="A176" s="101" t="s">
        <v>92</v>
      </c>
      <c r="B176" s="112">
        <v>11291</v>
      </c>
      <c r="C176" s="113">
        <v>39248</v>
      </c>
      <c r="D176" s="111">
        <f t="shared" si="6"/>
        <v>-71.231655116184257</v>
      </c>
      <c r="E176" s="113">
        <v>906939</v>
      </c>
      <c r="F176" s="113">
        <v>410667</v>
      </c>
      <c r="G176" s="111">
        <f t="shared" ref="G176" si="9">IFERROR(((E176/F176)-1)*100,IF(E176+F176&lt;&gt;0,100,0))</f>
        <v>120.84535645669119</v>
      </c>
    </row>
    <row r="177" spans="1:7" x14ac:dyDescent="0.2">
      <c r="A177" s="101" t="s">
        <v>93</v>
      </c>
      <c r="B177" s="112">
        <v>41419</v>
      </c>
      <c r="C177" s="113">
        <v>37773</v>
      </c>
      <c r="D177" s="111">
        <f t="shared" si="6"/>
        <v>9.6523972149418888</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2021-03-29T06:15:26Z</dcterms:modified>
</cp:coreProperties>
</file>