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<sst xmlns="http://schemas.openxmlformats.org/spreadsheetml/2006/main" count="265" uniqueCount="100">
  <si>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</si>
  <si>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</si>
  <si>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</si>
  <si>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</si>
  <si>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</si>
  <si>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</si>
  <si>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</si>
  <si>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</si>
  <si>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</si>
  <si>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</si>
  <si>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</si>
  <si>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</si>
  <si>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</si>
  <si>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</si>
  <si>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</si>
  <si>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</si>
  <si>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</si>
  <si>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</si>
  <si>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</si>
  <si>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</si>
  <si>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</si>
  <si>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</si>
  <si>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</si>
  <si>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</si>
  <si>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</si>
  <si>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</si>
  <si>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</si>
  <si>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</si>
  <si>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</si>
  <si>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</si>
  <si>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</si>
  <si>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</si>
  <si>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</si>
  <si>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</si>
  <si>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</si>
  <si>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</si>
  <si>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</si>
  <si>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</si>
  <si>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</si>
  <si>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</si>
  <si>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</si>
  <si>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</si>
  <si>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</si>
  <si>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</si>
  <si>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</si>
  <si>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</si>
  <si>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</si>
  <si>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</si>
  <si>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</si>
  <si>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</si>
  <si>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</si>
  <si>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</si>
  <si>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</si>
  <si>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</si>
  <si>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</si>
  <si>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</si>
  <si>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</si>
  <si>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</si>
  <si>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</si>
  <si>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</si>
  <si>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</si>
  <si>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</si>
  <si>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</si>
  <si>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</si>
  <si>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</si>
  <si>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</si>
  <si>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</si>
  <si>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</si>
  <si>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</si>
  <si>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</si>
  <si>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</si>
  <si>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</si>
  <si>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</si>
  <si>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</si>
  <si>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</si>
  <si>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</si>
  <si>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</si>
  <si>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</si>
  <si>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</si>
  <si>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</si>
  <si>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</si>
  <si>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</si>
  <si>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</si>
  <si>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</si>
  <si>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</si>
  <si>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</si>
  <si>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</si>
  <si>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</si>
  <si>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</si>
  <si>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</si>
  <si>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</si>
  <si>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</si>
  <si>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</si>
  <si>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</si>
  <si>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</si>
  <si>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</si>
  <si>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</si>
  <si>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 April 2021</t>
  </si>
  <si>
    <t>01.04.2021</t>
  </si>
  <si>
    <t>27.03.2020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</si>
</sst>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1337525</v>
      </c>
      <c r="C11" s="67">
        <v>2894157</v>
      </c>
      <c r="D11" s="98">
        <f>IFERROR(((B11/C11)-1)*100,IF(B11+C11&lt;&gt;0,100,0))</f>
        <v>-53.785333691295946</v>
      </c>
      <c r="E11" s="67">
        <v>21685867</v>
      </c>
      <c r="F11" s="67">
        <v>25021738</v>
      </c>
      <c r="G11" s="98">
        <f>IFERROR(((E11/F11)-1)*100,IF(E11+F11&lt;&gt;0,100,0))</f>
        <v>-13.331891653569382</v>
      </c>
    </row>
    <row r="12" spans="1:7" s="16" customFormat="1" ht="12" x14ac:dyDescent="0.2">
      <c r="A12" s="64" t="s">
        <v>9</v>
      </c>
      <c r="B12" s="67">
        <v>2013527.1629999999</v>
      </c>
      <c r="C12" s="67">
        <v>3517874.5619999999</v>
      </c>
      <c r="D12" s="98">
        <f>IFERROR(((B12/C12)-1)*100,IF(B12+C12&lt;&gt;0,100,0))</f>
        <v>-42.762963047344726</v>
      </c>
      <c r="E12" s="67">
        <v>36955066.743000001</v>
      </c>
      <c r="F12" s="67">
        <v>27267286.076000001</v>
      </c>
      <c r="G12" s="98">
        <f>IFERROR(((E12/F12)-1)*100,IF(E12+F12&lt;&gt;0,100,0))</f>
        <v>35.528950846072462</v>
      </c>
    </row>
    <row r="13" spans="1:7" s="16" customFormat="1" ht="12" x14ac:dyDescent="0.2">
      <c r="A13" s="64" t="s">
        <v>10</v>
      </c>
      <c r="B13" s="67">
        <v>87939167.792854294</v>
      </c>
      <c r="C13" s="67">
        <v>161460911.32826</v>
      </c>
      <c r="D13" s="98">
        <f>IFERROR(((B13/C13)-1)*100,IF(B13+C13&lt;&gt;0,100,0))</f>
        <v>-45.535320549461943</v>
      </c>
      <c r="E13" s="67">
        <v>1518381047.2353799</v>
      </c>
      <c r="F13" s="67">
        <v>1535921405.9956701</v>
      </c>
      <c r="G13" s="98">
        <f>IFERROR(((E13/F13)-1)*100,IF(E13+F13&lt;&gt;0,100,0))</f>
        <v>-1.1420088744006685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297</v>
      </c>
      <c r="C16" s="67">
        <v>397</v>
      </c>
      <c r="D16" s="98">
        <f>IFERROR(((B16/C16)-1)*100,IF(B16+C16&lt;&gt;0,100,0))</f>
        <v>-25.188916876574307</v>
      </c>
      <c r="E16" s="67">
        <v>4324</v>
      </c>
      <c r="F16" s="67">
        <v>4034</v>
      </c>
      <c r="G16" s="98">
        <f>IFERROR(((E16/F16)-1)*100,IF(E16+F16&lt;&gt;0,100,0))</f>
        <v>7.1888943976202269</v>
      </c>
    </row>
    <row r="17" spans="1:7" s="16" customFormat="1" ht="12" x14ac:dyDescent="0.2">
      <c r="A17" s="64" t="s">
        <v>9</v>
      </c>
      <c r="B17" s="67">
        <v>159672.06299999999</v>
      </c>
      <c r="C17" s="67">
        <v>466754.29599999997</v>
      </c>
      <c r="D17" s="98">
        <f>IFERROR(((B17/C17)-1)*100,IF(B17+C17&lt;&gt;0,100,0))</f>
        <v>-65.79098160030648</v>
      </c>
      <c r="E17" s="67">
        <v>3677549.1889999998</v>
      </c>
      <c r="F17" s="67">
        <v>2570817.5249999999</v>
      </c>
      <c r="G17" s="98">
        <f>IFERROR(((E17/F17)-1)*100,IF(E17+F17&lt;&gt;0,100,0))</f>
        <v>43.049794597926592</v>
      </c>
    </row>
    <row r="18" spans="1:7" s="16" customFormat="1" ht="12" x14ac:dyDescent="0.2">
      <c r="A18" s="64" t="s">
        <v>10</v>
      </c>
      <c r="B18" s="67">
        <v>6252789.4631243302</v>
      </c>
      <c r="C18" s="67">
        <v>6561974.9578154404</v>
      </c>
      <c r="D18" s="98">
        <f>IFERROR(((B18/C18)-1)*100,IF(B18+C18&lt;&gt;0,100,0))</f>
        <v>-4.7117749866275265</v>
      </c>
      <c r="E18" s="67">
        <v>100815258.618939</v>
      </c>
      <c r="F18" s="67">
        <v>86144851.495946899</v>
      </c>
      <c r="G18" s="98">
        <f>IFERROR(((E18/F18)-1)*100,IF(E18+F18&lt;&gt;0,100,0))</f>
        <v>17.029929088312777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19342559.73319</v>
      </c>
      <c r="C24" s="66">
        <v>28087909.243069999</v>
      </c>
      <c r="D24" s="65">
        <f>B24-C24</f>
        <v>-8745349.5098799989</v>
      </c>
      <c r="E24" s="67">
        <v>294539721.57398999</v>
      </c>
      <c r="F24" s="67">
        <v>240335293.86603999</v>
      </c>
      <c r="G24" s="65">
        <f>E24-F24</f>
        <v>54204427.707949996</v>
      </c>
    </row>
    <row r="25" spans="1:7" s="16" customFormat="1" ht="12" x14ac:dyDescent="0.2">
      <c r="A25" s="68" t="s">
        <v>15</v>
      </c>
      <c r="B25" s="66">
        <v>18135386.152940001</v>
      </c>
      <c r="C25" s="66">
        <v>28663737.997650001</v>
      </c>
      <c r="D25" s="65">
        <f>B25-C25</f>
        <v>-10528351.84471</v>
      </c>
      <c r="E25" s="67">
        <v>302640228.01249999</v>
      </c>
      <c r="F25" s="67">
        <v>266335736.63411999</v>
      </c>
      <c r="G25" s="65">
        <f>E25-F25</f>
        <v>36304491.378380001</v>
      </c>
    </row>
    <row r="26" spans="1:7" s="28" customFormat="1" ht="12" x14ac:dyDescent="0.2">
      <c r="A26" s="69" t="s">
        <v>16</v>
      </c>
      <c r="B26" s="70">
        <f>B24-B25</f>
        <v>1207173.5802499987</v>
      </c>
      <c r="C26" s="70">
        <f>C24-C25</f>
        <v>-575828.75458000228</v>
      </c>
      <c r="D26" s="70"/>
      <c r="E26" s="70">
        <f>E24-E25</f>
        <v>-8100506.4385100007</v>
      </c>
      <c r="F26" s="70">
        <f>F24-F25</f>
        <v>-26000442.768079996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67236.305703870006</v>
      </c>
      <c r="C33" s="126">
        <v>42946.82890285</v>
      </c>
      <c r="D33" s="98">
        <f t="shared" ref="D33:D42" si="0">IFERROR(((B33/C33)-1)*100,IF(B33+C33&lt;&gt;0,100,0))</f>
        <v>56.557090294059243</v>
      </c>
      <c r="E33" s="64"/>
      <c r="F33" s="126">
        <v>67523.320000000007</v>
      </c>
      <c r="G33" s="126">
        <v>66384.19</v>
      </c>
    </row>
    <row r="34" spans="1:7" s="16" customFormat="1" ht="12" x14ac:dyDescent="0.2">
      <c r="A34" s="64" t="s">
        <v>23</v>
      </c>
      <c r="B34" s="126">
        <v>70246.433487789996</v>
      </c>
      <c r="C34" s="126">
        <v>48952.677381130001</v>
      </c>
      <c r="D34" s="98">
        <f t="shared" si="0"/>
        <v>43.498654712741391</v>
      </c>
      <c r="E34" s="64"/>
      <c r="F34" s="126">
        <v>71131.39</v>
      </c>
      <c r="G34" s="126">
        <v>69321.64</v>
      </c>
    </row>
    <row r="35" spans="1:7" s="16" customFormat="1" ht="12" x14ac:dyDescent="0.2">
      <c r="A35" s="64" t="s">
        <v>24</v>
      </c>
      <c r="B35" s="126">
        <v>53772.610445519997</v>
      </c>
      <c r="C35" s="126">
        <v>30169.2740782</v>
      </c>
      <c r="D35" s="98">
        <f t="shared" si="0"/>
        <v>78.236341736759002</v>
      </c>
      <c r="E35" s="64"/>
      <c r="F35" s="126">
        <v>54123.93</v>
      </c>
      <c r="G35" s="126">
        <v>52900.03</v>
      </c>
    </row>
    <row r="36" spans="1:7" s="16" customFormat="1" ht="12" x14ac:dyDescent="0.2">
      <c r="A36" s="64" t="s">
        <v>25</v>
      </c>
      <c r="B36" s="126">
        <v>61590.242279270002</v>
      </c>
      <c r="C36" s="126">
        <v>39172.388137499998</v>
      </c>
      <c r="D36" s="98">
        <f t="shared" si="0"/>
        <v>57.228714427827377</v>
      </c>
      <c r="E36" s="64"/>
      <c r="F36" s="126">
        <v>61890.23</v>
      </c>
      <c r="G36" s="126">
        <v>60767.19</v>
      </c>
    </row>
    <row r="37" spans="1:7" s="16" customFormat="1" ht="12" x14ac:dyDescent="0.2">
      <c r="A37" s="64" t="s">
        <v>79</v>
      </c>
      <c r="B37" s="126">
        <v>66914.694571059998</v>
      </c>
      <c r="C37" s="126">
        <v>35196.51005361</v>
      </c>
      <c r="D37" s="98">
        <f t="shared" si="0"/>
        <v>90.117413542246254</v>
      </c>
      <c r="E37" s="64"/>
      <c r="F37" s="126">
        <v>67710.740000000005</v>
      </c>
      <c r="G37" s="126">
        <v>66043.19</v>
      </c>
    </row>
    <row r="38" spans="1:7" s="16" customFormat="1" ht="12" x14ac:dyDescent="0.2">
      <c r="A38" s="64" t="s">
        <v>26</v>
      </c>
      <c r="B38" s="126">
        <v>89425.344127749995</v>
      </c>
      <c r="C38" s="126">
        <v>62301.610717590003</v>
      </c>
      <c r="D38" s="98">
        <f t="shared" si="0"/>
        <v>43.53616719977029</v>
      </c>
      <c r="E38" s="64"/>
      <c r="F38" s="126">
        <v>89894.11</v>
      </c>
      <c r="G38" s="126">
        <v>87187.03</v>
      </c>
    </row>
    <row r="39" spans="1:7" s="16" customFormat="1" ht="12" x14ac:dyDescent="0.2">
      <c r="A39" s="64" t="s">
        <v>27</v>
      </c>
      <c r="B39" s="126">
        <v>12165.575514579999</v>
      </c>
      <c r="C39" s="126">
        <v>9028.3178403700003</v>
      </c>
      <c r="D39" s="98">
        <f t="shared" si="0"/>
        <v>34.749083159011022</v>
      </c>
      <c r="E39" s="64"/>
      <c r="F39" s="126">
        <v>12573.89</v>
      </c>
      <c r="G39" s="126">
        <v>12075.38</v>
      </c>
    </row>
    <row r="40" spans="1:7" s="16" customFormat="1" ht="12" x14ac:dyDescent="0.2">
      <c r="A40" s="64" t="s">
        <v>28</v>
      </c>
      <c r="B40" s="126">
        <v>84277.628854330003</v>
      </c>
      <c r="C40" s="126">
        <v>59061.076243199997</v>
      </c>
      <c r="D40" s="98">
        <f t="shared" si="0"/>
        <v>42.695721471945426</v>
      </c>
      <c r="E40" s="64"/>
      <c r="F40" s="126">
        <v>84810.37</v>
      </c>
      <c r="G40" s="126">
        <v>82652.92</v>
      </c>
    </row>
    <row r="41" spans="1:7" s="16" customFormat="1" ht="12" x14ac:dyDescent="0.2">
      <c r="A41" s="64" t="s">
        <v>29</v>
      </c>
      <c r="B41" s="72"/>
      <c r="C41" s="126">
        <v>3090.6649524099998</v>
      </c>
      <c r="D41" s="98">
        <f t="shared" si="0"/>
        <v>-100</v>
      </c>
      <c r="E41" s="64"/>
      <c r="F41" s="72"/>
      <c r="G41" s="72"/>
    </row>
    <row r="42" spans="1:7" s="16" customFormat="1" ht="12" x14ac:dyDescent="0.2">
      <c r="A42" s="64" t="s">
        <v>78</v>
      </c>
      <c r="B42" s="126">
        <v>1143.4730382499999</v>
      </c>
      <c r="C42" s="126">
        <v>805.26791994999996</v>
      </c>
      <c r="D42" s="98">
        <f t="shared" si="0"/>
        <v>41.999080047917417</v>
      </c>
      <c r="E42" s="64"/>
      <c r="F42" s="126">
        <v>1209.05</v>
      </c>
      <c r="G42" s="126">
        <v>1143.47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19406.367812868801</v>
      </c>
      <c r="D48" s="72"/>
      <c r="E48" s="127">
        <v>13951.345183309801</v>
      </c>
      <c r="F48" s="72"/>
      <c r="G48" s="98">
        <f>IFERROR(((C48/E48)-1)*100,IF(C48+E48&lt;&gt;0,100,0))</f>
        <v>39.100334468714351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4870</v>
      </c>
      <c r="D54" s="75"/>
      <c r="E54" s="128">
        <v>698501</v>
      </c>
      <c r="F54" s="128">
        <v>78334751.189999998</v>
      </c>
      <c r="G54" s="128">
        <v>9699884.0399999991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4273</v>
      </c>
      <c r="C68" s="66">
        <v>10139</v>
      </c>
      <c r="D68" s="98">
        <f>IFERROR(((B68/C68)-1)*100,IF(B68+C68&lt;&gt;0,100,0))</f>
        <v>-57.855804319952654</v>
      </c>
      <c r="E68" s="66">
        <v>92540</v>
      </c>
      <c r="F68" s="66">
        <v>89426</v>
      </c>
      <c r="G68" s="98">
        <f>IFERROR(((E68/F68)-1)*100,IF(E68+F68&lt;&gt;0,100,0))</f>
        <v>3.4822087536063417</v>
      </c>
    </row>
    <row r="69" spans="1:7" s="16" customFormat="1" ht="12" x14ac:dyDescent="0.2">
      <c r="A69" s="79" t="s">
        <v>54</v>
      </c>
      <c r="B69" s="67">
        <v>138747963.35699999</v>
      </c>
      <c r="C69" s="66">
        <v>269925717.12599999</v>
      </c>
      <c r="D69" s="98">
        <f>IFERROR(((B69/C69)-1)*100,IF(B69+C69&lt;&gt;0,100,0))</f>
        <v>-48.597723538793772</v>
      </c>
      <c r="E69" s="66">
        <v>2913413943.0079999</v>
      </c>
      <c r="F69" s="66">
        <v>3237230919.5609999</v>
      </c>
      <c r="G69" s="98">
        <f>IFERROR(((E69/F69)-1)*100,IF(E69+F69&lt;&gt;0,100,0))</f>
        <v>-10.002900151371119</v>
      </c>
    </row>
    <row r="70" spans="1:7" s="62" customFormat="1" ht="12" x14ac:dyDescent="0.2">
      <c r="A70" s="79" t="s">
        <v>55</v>
      </c>
      <c r="B70" s="67">
        <v>132402648.08668</v>
      </c>
      <c r="C70" s="66">
        <v>230545378.87448999</v>
      </c>
      <c r="D70" s="98">
        <f>IFERROR(((B70/C70)-1)*100,IF(B70+C70&lt;&gt;0,100,0))</f>
        <v>-42.569810449872158</v>
      </c>
      <c r="E70" s="66">
        <v>2863365530.3491602</v>
      </c>
      <c r="F70" s="66">
        <v>3164339005.6445599</v>
      </c>
      <c r="G70" s="98">
        <f>IFERROR(((E70/F70)-1)*100,IF(E70+F70&lt;&gt;0,100,0))</f>
        <v>-9.5114169107204383</v>
      </c>
    </row>
    <row r="71" spans="1:7" s="16" customFormat="1" ht="12" x14ac:dyDescent="0.2">
      <c r="A71" s="79" t="s">
        <v>94</v>
      </c>
      <c r="B71" s="98">
        <f>IFERROR(B69/B68/1000,)</f>
        <v>32.470854986426396</v>
      </c>
      <c r="C71" s="98">
        <f>IFERROR(C69/C68/1000,)</f>
        <v>26.622518702633396</v>
      </c>
      <c r="D71" s="98">
        <f>IFERROR(((B71/C71)-1)*100,IF(B71+C71&lt;&gt;0,100,0))</f>
        <v>21.967629543685895</v>
      </c>
      <c r="E71" s="98">
        <f>IFERROR(E69/E68/1000,)</f>
        <v>31.482752788070023</v>
      </c>
      <c r="F71" s="98">
        <f>IFERROR(F69/F68/1000,)</f>
        <v>36.200108688312127</v>
      </c>
      <c r="G71" s="98">
        <f>IFERROR(((E71/F71)-1)*100,IF(E71+F71&lt;&gt;0,100,0))</f>
        <v>-13.031330764388539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2623</v>
      </c>
      <c r="C74" s="66">
        <v>3971</v>
      </c>
      <c r="D74" s="98">
        <f>IFERROR(((B74/C74)-1)*100,IF(B74+C74&lt;&gt;0,100,0))</f>
        <v>-33.946109292369677</v>
      </c>
      <c r="E74" s="66">
        <v>35955</v>
      </c>
      <c r="F74" s="66">
        <v>46784</v>
      </c>
      <c r="G74" s="98">
        <f>IFERROR(((E74/F74)-1)*100,IF(E74+F74&lt;&gt;0,100,0))</f>
        <v>-23.146802325581394</v>
      </c>
    </row>
    <row r="75" spans="1:7" s="16" customFormat="1" ht="12" x14ac:dyDescent="0.2">
      <c r="A75" s="79" t="s">
        <v>54</v>
      </c>
      <c r="B75" s="67">
        <v>360759080.03600001</v>
      </c>
      <c r="C75" s="66">
        <v>472083788.80000001</v>
      </c>
      <c r="D75" s="98">
        <f>IFERROR(((B75/C75)-1)*100,IF(B75+C75&lt;&gt;0,100,0))</f>
        <v>-23.58155721614137</v>
      </c>
      <c r="E75" s="66">
        <v>5476259680.2989998</v>
      </c>
      <c r="F75" s="66">
        <v>6389891235.5369997</v>
      </c>
      <c r="G75" s="98">
        <f>IFERROR(((E75/F75)-1)*100,IF(E75+F75&lt;&gt;0,100,0))</f>
        <v>-14.298076783480951</v>
      </c>
    </row>
    <row r="76" spans="1:7" s="16" customFormat="1" ht="12" x14ac:dyDescent="0.2">
      <c r="A76" s="79" t="s">
        <v>55</v>
      </c>
      <c r="B76" s="67">
        <v>344870972.64442003</v>
      </c>
      <c r="C76" s="66">
        <v>421809591.58726001</v>
      </c>
      <c r="D76" s="98">
        <f>IFERROR(((B76/C76)-1)*100,IF(B76+C76&lt;&gt;0,100,0))</f>
        <v>-18.240130257190611</v>
      </c>
      <c r="E76" s="66">
        <v>5315642082.10571</v>
      </c>
      <c r="F76" s="66">
        <v>6454462850.1991596</v>
      </c>
      <c r="G76" s="98">
        <f>IFERROR(((E76/F76)-1)*100,IF(E76+F76&lt;&gt;0,100,0))</f>
        <v>-17.643927845340535</v>
      </c>
    </row>
    <row r="77" spans="1:7" s="16" customFormat="1" ht="12" x14ac:dyDescent="0.2">
      <c r="A77" s="79" t="s">
        <v>94</v>
      </c>
      <c r="B77" s="98">
        <f>IFERROR(B75/B74/1000,)</f>
        <v>137.53682044834162</v>
      </c>
      <c r="C77" s="98">
        <f>IFERROR(C75/C74/1000,)</f>
        <v>118.88284784688996</v>
      </c>
      <c r="D77" s="98">
        <f>IFERROR(((B77/C77)-1)*100,IF(B77+C77&lt;&gt;0,100,0))</f>
        <v>15.691054630081069</v>
      </c>
      <c r="E77" s="98">
        <f>IFERROR(E75/E74/1000,)</f>
        <v>152.30871034067584</v>
      </c>
      <c r="F77" s="98">
        <f>IFERROR(F75/F74/1000,)</f>
        <v>136.58283249694338</v>
      </c>
      <c r="G77" s="98">
        <f>IFERROR(((E77/F77)-1)*100,IF(E77+F77&lt;&gt;0,100,0))</f>
        <v>11.513802691186982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113</v>
      </c>
      <c r="C80" s="66">
        <v>384</v>
      </c>
      <c r="D80" s="98">
        <f>IFERROR(((B80/C80)-1)*100,IF(B80+C80&lt;&gt;0,100,0))</f>
        <v>-70.572916666666671</v>
      </c>
      <c r="E80" s="66">
        <v>2553</v>
      </c>
      <c r="F80" s="66">
        <v>3280</v>
      </c>
      <c r="G80" s="98">
        <f>IFERROR(((E80/F80)-1)*100,IF(E80+F80&lt;&gt;0,100,0))</f>
        <v>-22.164634146341466</v>
      </c>
    </row>
    <row r="81" spans="1:7" s="16" customFormat="1" ht="12" x14ac:dyDescent="0.2">
      <c r="A81" s="79" t="s">
        <v>54</v>
      </c>
      <c r="B81" s="67">
        <v>18108293.416999999</v>
      </c>
      <c r="C81" s="66">
        <v>31855578.899</v>
      </c>
      <c r="D81" s="98">
        <f>IFERROR(((B81/C81)-1)*100,IF(B81+C81&lt;&gt;0,100,0))</f>
        <v>-43.155032672884651</v>
      </c>
      <c r="E81" s="66">
        <v>203629594.99599999</v>
      </c>
      <c r="F81" s="66">
        <v>281738953.49400002</v>
      </c>
      <c r="G81" s="98">
        <f>IFERROR(((E81/F81)-1)*100,IF(E81+F81&lt;&gt;0,100,0))</f>
        <v>-27.724018112981121</v>
      </c>
    </row>
    <row r="82" spans="1:7" s="16" customFormat="1" ht="12" x14ac:dyDescent="0.2">
      <c r="A82" s="79" t="s">
        <v>55</v>
      </c>
      <c r="B82" s="67">
        <v>2168075.5101696802</v>
      </c>
      <c r="C82" s="66">
        <v>9374668.4658801295</v>
      </c>
      <c r="D82" s="98">
        <f>IFERROR(((B82/C82)-1)*100,IF(B82+C82&lt;&gt;0,100,0))</f>
        <v>-76.873043371500899</v>
      </c>
      <c r="E82" s="66">
        <v>69871721.557677701</v>
      </c>
      <c r="F82" s="66">
        <v>90428331.0462441</v>
      </c>
      <c r="G82" s="98">
        <f>IFERROR(((E82/F82)-1)*100,IF(E82+F82&lt;&gt;0,100,0))</f>
        <v>-22.732487983278126</v>
      </c>
    </row>
    <row r="83" spans="1:7" s="32" customFormat="1" x14ac:dyDescent="0.2">
      <c r="A83" s="79" t="s">
        <v>94</v>
      </c>
      <c r="B83" s="98">
        <f>IFERROR(B81/B80/1000,)</f>
        <v>160.25038422123893</v>
      </c>
      <c r="C83" s="98">
        <f>IFERROR(C81/C80/1000,)</f>
        <v>82.957236716145843</v>
      </c>
      <c r="D83" s="98">
        <f>IFERROR(((B83/C83)-1)*100,IF(B83+C83&lt;&gt;0,100,0))</f>
        <v>93.172278350551224</v>
      </c>
      <c r="E83" s="98">
        <f>IFERROR(E81/E80/1000,)</f>
        <v>79.760906774774782</v>
      </c>
      <c r="F83" s="98">
        <f>IFERROR(F81/F80/1000,)</f>
        <v>85.896022406707331</v>
      </c>
      <c r="G83" s="98">
        <f>IFERROR(((E83/F83)-1)*100,IF(E83+F83&lt;&gt;0,100,0))</f>
        <v>-7.1424909559647753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7009</v>
      </c>
      <c r="C86" s="64">
        <f>C68+C74+C80</f>
        <v>14494</v>
      </c>
      <c r="D86" s="98">
        <f>IFERROR(((B86/C86)-1)*100,IF(B86+C86&lt;&gt;0,100,0))</f>
        <v>-51.642058782944666</v>
      </c>
      <c r="E86" s="64">
        <f>E68+E74+E80</f>
        <v>131048</v>
      </c>
      <c r="F86" s="64">
        <f>F68+F74+F80</f>
        <v>139490</v>
      </c>
      <c r="G86" s="98">
        <f>IFERROR(((E86/F86)-1)*100,IF(E86+F86&lt;&gt;0,100,0))</f>
        <v>-6.0520467417019113</v>
      </c>
    </row>
    <row r="87" spans="1:7" s="62" customFormat="1" ht="12" x14ac:dyDescent="0.2">
      <c r="A87" s="79" t="s">
        <v>54</v>
      </c>
      <c r="B87" s="64">
        <f t="shared" ref="B87:C87" si="1">B69+B75+B81</f>
        <v>517615336.81</v>
      </c>
      <c r="C87" s="64">
        <f t="shared" si="1"/>
        <v>773865084.82500005</v>
      </c>
      <c r="D87" s="98">
        <f>IFERROR(((B87/C87)-1)*100,IF(B87+C87&lt;&gt;0,100,0))</f>
        <v>-33.112974475770251</v>
      </c>
      <c r="E87" s="64">
        <f t="shared" ref="E87:F87" si="2">E69+E75+E81</f>
        <v>8593303218.3029995</v>
      </c>
      <c r="F87" s="64">
        <f t="shared" si="2"/>
        <v>9908861108.5919991</v>
      </c>
      <c r="G87" s="98">
        <f>IFERROR(((E87/F87)-1)*100,IF(E87+F87&lt;&gt;0,100,0))</f>
        <v>-13.276580182845388</v>
      </c>
    </row>
    <row r="88" spans="1:7" s="62" customFormat="1" ht="12" x14ac:dyDescent="0.2">
      <c r="A88" s="79" t="s">
        <v>55</v>
      </c>
      <c r="B88" s="64">
        <f t="shared" ref="B88:C88" si="3">B70+B76+B82</f>
        <v>479441696.24126971</v>
      </c>
      <c r="C88" s="64">
        <f t="shared" si="3"/>
        <v>661729638.92763019</v>
      </c>
      <c r="D88" s="98">
        <f>IFERROR(((B88/C88)-1)*100,IF(B88+C88&lt;&gt;0,100,0))</f>
        <v>-27.547193289055073</v>
      </c>
      <c r="E88" s="64">
        <f t="shared" ref="E88:F88" si="4">E70+E76+E82</f>
        <v>8248879334.0125475</v>
      </c>
      <c r="F88" s="64">
        <f t="shared" si="4"/>
        <v>9709230186.8899632</v>
      </c>
      <c r="G88" s="98">
        <f>IFERROR(((E88/F88)-1)*100,IF(E88+F88&lt;&gt;0,100,0))</f>
        <v>-15.040851074365058</v>
      </c>
    </row>
    <row r="89" spans="1:7" s="63" customFormat="1" x14ac:dyDescent="0.2">
      <c r="A89" s="79" t="s">
        <v>95</v>
      </c>
      <c r="B89" s="98">
        <f>IFERROR((B75/B87)*100,IF(B75+B87&lt;&gt;0,100,0))</f>
        <v>69.696366081290037</v>
      </c>
      <c r="C89" s="98">
        <f>IFERROR((C75/C87)*100,IF(C75+C87&lt;&gt;0,100,0))</f>
        <v>61.003371008365868</v>
      </c>
      <c r="D89" s="98">
        <f>IFERROR(((B89/C89)-1)*100,IF(B89+C89&lt;&gt;0,100,0))</f>
        <v>14.250024103966364</v>
      </c>
      <c r="E89" s="98">
        <f>IFERROR((E75/E87)*100,IF(E75+E87&lt;&gt;0,100,0))</f>
        <v>63.727062122456424</v>
      </c>
      <c r="F89" s="98">
        <f>IFERROR((F75/F87)*100,IF(F75+F87&lt;&gt;0,100,0))</f>
        <v>64.486636410680021</v>
      </c>
      <c r="G89" s="98">
        <f>IFERROR(((E89/F89)-1)*100,IF(E89+F89&lt;&gt;0,100,0))</f>
        <v>-1.1778785970263383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15113834.654999999</v>
      </c>
      <c r="C95" s="129">
        <v>34018645.417000003</v>
      </c>
      <c r="D95" s="65">
        <f>B95-C95</f>
        <v>-18904810.762000002</v>
      </c>
      <c r="E95" s="129">
        <v>342818039.62400001</v>
      </c>
      <c r="F95" s="129">
        <v>416177825.86199999</v>
      </c>
      <c r="G95" s="80">
        <f>E95-F95</f>
        <v>-73359786.237999976</v>
      </c>
    </row>
    <row r="96" spans="1:7" s="16" customFormat="1" ht="13.5" x14ac:dyDescent="0.2">
      <c r="A96" s="79" t="s">
        <v>88</v>
      </c>
      <c r="B96" s="66">
        <v>16524755.331</v>
      </c>
      <c r="C96" s="129">
        <v>29145424.743999999</v>
      </c>
      <c r="D96" s="65">
        <f>B96-C96</f>
        <v>-12620669.412999999</v>
      </c>
      <c r="E96" s="129">
        <v>372557785.21100003</v>
      </c>
      <c r="F96" s="129">
        <v>463593811.34899998</v>
      </c>
      <c r="G96" s="80">
        <f>E96-F96</f>
        <v>-91036026.137999952</v>
      </c>
    </row>
    <row r="97" spans="1:7" s="28" customFormat="1" ht="12" x14ac:dyDescent="0.2">
      <c r="A97" s="81" t="s">
        <v>16</v>
      </c>
      <c r="B97" s="65">
        <f>B95-B96</f>
        <v>-1410920.6760000009</v>
      </c>
      <c r="C97" s="65">
        <f>C95-C96</f>
        <v>4873220.6730000041</v>
      </c>
      <c r="D97" s="82"/>
      <c r="E97" s="65">
        <f>E95-E96</f>
        <v>-29739745.587000012</v>
      </c>
      <c r="F97" s="82">
        <f>F95-F96</f>
        <v>-47415985.486999989</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613.407330896178</v>
      </c>
      <c r="D104" s="98">
        <f>IFERROR(((B104/C104)-1)*100,IF(B104+C104&lt;&gt;0,100,0))</f>
        <v>-100</v>
      </c>
      <c r="E104" s="84"/>
      <c r="F104" s="71"/>
      <c r="G104" s="71"/>
    </row>
    <row r="105" spans="1:7" s="16" customFormat="1" ht="12" x14ac:dyDescent="0.2">
      <c r="A105" s="79" t="s">
        <v>50</v>
      </c>
      <c r="B105" s="71"/>
      <c r="C105" s="130">
        <v>605.84722203528497</v>
      </c>
      <c r="D105" s="98">
        <f>IFERROR(((B105/C105)-1)*100,IF(B105+C105&lt;&gt;0,100,0))</f>
        <v>-100</v>
      </c>
      <c r="E105" s="84"/>
      <c r="F105" s="71"/>
      <c r="G105" s="71"/>
    </row>
    <row r="106" spans="1:7" s="16" customFormat="1" ht="12" x14ac:dyDescent="0.2">
      <c r="A106" s="79" t="s">
        <v>51</v>
      </c>
      <c r="B106" s="71"/>
      <c r="C106" s="130">
        <v>644.56613122212502</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532.83016699047403</v>
      </c>
      <c r="D108" s="98">
        <f>IFERROR(((B108/C108)-1)*100,IF(B108+C108&lt;&gt;0,100,0))</f>
        <v>-100</v>
      </c>
      <c r="E108" s="84"/>
      <c r="F108" s="71"/>
      <c r="G108" s="71"/>
    </row>
    <row r="109" spans="1:7" s="16" customFormat="1" ht="12" x14ac:dyDescent="0.2">
      <c r="A109" s="79" t="s">
        <v>57</v>
      </c>
      <c r="B109" s="71"/>
      <c r="C109" s="130">
        <v>624.83892367421902</v>
      </c>
      <c r="D109" s="98">
        <f>IFERROR(((B109/C109)-1)*100,IF(B109+C109&lt;&gt;0,100,0))</f>
        <v>-100</v>
      </c>
      <c r="E109" s="84"/>
      <c r="F109" s="71"/>
      <c r="G109" s="71"/>
    </row>
    <row r="110" spans="1:7" s="16" customFormat="1" ht="12" x14ac:dyDescent="0.2">
      <c r="A110" s="79" t="s">
        <v>59</v>
      </c>
      <c r="B110" s="71"/>
      <c r="C110" s="130">
        <v>676.58339418129901</v>
      </c>
      <c r="D110" s="98">
        <f>IFERROR(((B110/C110)-1)*100,IF(B110+C110&lt;&gt;0,100,0))</f>
        <v>-100</v>
      </c>
      <c r="E110" s="84"/>
      <c r="F110" s="71"/>
      <c r="G110" s="71"/>
    </row>
    <row r="111" spans="1:7" s="16" customFormat="1" ht="12" x14ac:dyDescent="0.2">
      <c r="A111" s="79" t="s">
        <v>58</v>
      </c>
      <c r="B111" s="71"/>
      <c r="C111" s="130">
        <v>636.68617783453601</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66</v>
      </c>
      <c r="C120" s="66">
        <v>232</v>
      </c>
      <c r="D120" s="98">
        <f>IFERROR(((B120/C120)-1)*100,IF(B120+C120&lt;&gt;0,100,0))</f>
        <v>-71.551724137931032</v>
      </c>
      <c r="E120" s="66">
        <v>3142</v>
      </c>
      <c r="F120" s="66">
        <v>3938</v>
      </c>
      <c r="G120" s="98">
        <f>IFERROR(((E120/F120)-1)*100,IF(E120+F120&lt;&gt;0,100,0))</f>
        <v>-20.213306246825802</v>
      </c>
    </row>
    <row r="121" spans="1:7" s="16" customFormat="1" ht="12" x14ac:dyDescent="0.2">
      <c r="A121" s="79" t="s">
        <v>74</v>
      </c>
      <c r="B121" s="67">
        <v>3</v>
      </c>
      <c r="C121" s="66">
        <v>6</v>
      </c>
      <c r="D121" s="98">
        <f>IFERROR(((B121/C121)-1)*100,IF(B121+C121&lt;&gt;0,100,0))</f>
        <v>-50</v>
      </c>
      <c r="E121" s="66">
        <v>140</v>
      </c>
      <c r="F121" s="66">
        <v>110</v>
      </c>
      <c r="G121" s="98">
        <f>IFERROR(((E121/F121)-1)*100,IF(E121+F121&lt;&gt;0,100,0))</f>
        <v>27.27272727272727</v>
      </c>
    </row>
    <row r="122" spans="1:7" s="28" customFormat="1" ht="12" x14ac:dyDescent="0.2">
      <c r="A122" s="81" t="s">
        <v>34</v>
      </c>
      <c r="B122" s="82">
        <f>SUM(B119:B121)</f>
        <v>69</v>
      </c>
      <c r="C122" s="82">
        <f>SUM(C119:C121)</f>
        <v>238</v>
      </c>
      <c r="D122" s="98">
        <f>IFERROR(((B122/C122)-1)*100,IF(B122+C122&lt;&gt;0,100,0))</f>
        <v>-71.008403361344534</v>
      </c>
      <c r="E122" s="82">
        <f>SUM(E119:E121)</f>
        <v>3293</v>
      </c>
      <c r="F122" s="82">
        <f>SUM(F119:F121)</f>
        <v>4048</v>
      </c>
      <c r="G122" s="98">
        <f>IFERROR(((E122/F122)-1)*100,IF(E122+F122&lt;&gt;0,100,0))</f>
        <v>-18.651185770750988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43</v>
      </c>
      <c r="C125" s="66">
        <v>0</v>
      </c>
      <c r="D125" s="98">
        <f>IFERROR(((B125/C125)-1)*100,IF(B125+C125&lt;&gt;0,100,0))</f>
        <v>100</v>
      </c>
      <c r="E125" s="66">
        <v>327</v>
      </c>
      <c r="F125" s="66">
        <v>524</v>
      </c>
      <c r="G125" s="98">
        <f>IFERROR(((E125/F125)-1)*100,IF(E125+F125&lt;&gt;0,100,0))</f>
        <v>-37.595419847328252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43</v>
      </c>
      <c r="C127" s="82">
        <f>SUM(C125:C126)</f>
        <v>0</v>
      </c>
      <c r="D127" s="98">
        <f>IFERROR(((B127/C127)-1)*100,IF(B127+C127&lt;&gt;0,100,0))</f>
        <v>100</v>
      </c>
      <c r="E127" s="82">
        <f>SUM(E125:E126)</f>
        <v>327</v>
      </c>
      <c r="F127" s="82">
        <f>SUM(F125:F126)</f>
        <v>524</v>
      </c>
      <c r="G127" s="98">
        <f>IFERROR(((E127/F127)-1)*100,IF(E127+F127&lt;&gt;0,100,0))</f>
        <v>-37.595419847328252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6652</v>
      </c>
      <c r="C131" s="66">
        <v>67102</v>
      </c>
      <c r="D131" s="98">
        <f>IFERROR(((B131/C131)-1)*100,IF(B131+C131&lt;&gt;0,100,0))</f>
        <v>-90.086733629400015</v>
      </c>
      <c r="E131" s="66">
        <v>2840770</v>
      </c>
      <c r="F131" s="66">
        <v>3130056</v>
      </c>
      <c r="G131" s="98">
        <f>IFERROR(((E131/F131)-1)*100,IF(E131+F131&lt;&gt;0,100,0))</f>
        <v>-9.2421988616178119</v>
      </c>
    </row>
    <row r="132" spans="1:7" s="16" customFormat="1" ht="12" x14ac:dyDescent="0.2">
      <c r="A132" s="79" t="s">
        <v>74</v>
      </c>
      <c r="B132" s="67">
        <v>15</v>
      </c>
      <c r="C132" s="66">
        <v>35</v>
      </c>
      <c r="D132" s="98">
        <f>IFERROR(((B132/C132)-1)*100,IF(B132+C132&lt;&gt;0,100,0))</f>
        <v>-57.142857142857139</v>
      </c>
      <c r="E132" s="66">
        <v>5605</v>
      </c>
      <c r="F132" s="66">
        <v>6564</v>
      </c>
      <c r="G132" s="98">
        <f>IFERROR(((E132/F132)-1)*100,IF(E132+F132&lt;&gt;0,100,0))</f>
        <v>-14.609993906154784</v>
      </c>
    </row>
    <row r="133" spans="1:7" s="16" customFormat="1" ht="12" x14ac:dyDescent="0.2">
      <c r="A133" s="81" t="s">
        <v>34</v>
      </c>
      <c r="B133" s="82">
        <f>SUM(B130:B132)</f>
        <v>6667</v>
      </c>
      <c r="C133" s="82">
        <f>SUM(C130:C132)</f>
        <v>67137</v>
      </c>
      <c r="D133" s="98">
        <f>IFERROR(((B133/C133)-1)*100,IF(B133+C133&lt;&gt;0,100,0))</f>
        <v>-90.069559259424764</v>
      </c>
      <c r="E133" s="82">
        <f>SUM(E130:E132)</f>
        <v>2927246</v>
      </c>
      <c r="F133" s="82">
        <f>SUM(F130:F132)</f>
        <v>3136620</v>
      </c>
      <c r="G133" s="98">
        <f>IFERROR(((E133/F133)-1)*100,IF(E133+F133&lt;&gt;0,100,0))</f>
        <v>-6.6751471329010155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7902</v>
      </c>
      <c r="C136" s="66">
        <v>0</v>
      </c>
      <c r="D136" s="98">
        <f>IFERROR(((B136/C136)-1)*100,)</f>
        <v>0</v>
      </c>
      <c r="E136" s="66">
        <v>124570</v>
      </c>
      <c r="F136" s="66">
        <v>324351</v>
      </c>
      <c r="G136" s="98">
        <f>IFERROR(((E136/F136)-1)*100,)</f>
        <v>-61.594075553952351</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7902</v>
      </c>
      <c r="C138" s="82">
        <f>SUM(C136:C137)</f>
        <v>0</v>
      </c>
      <c r="D138" s="98">
        <f>IFERROR(((B138/C138)-1)*100,)</f>
        <v>0</v>
      </c>
      <c r="E138" s="82">
        <f>SUM(E136:E137)</f>
        <v>124570</v>
      </c>
      <c r="F138" s="82">
        <f>SUM(F136:F137)</f>
        <v>324351</v>
      </c>
      <c r="G138" s="98">
        <f>IFERROR(((E138/F138)-1)*100,)</f>
        <v>-61.594075553952351</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661744.17064000003</v>
      </c>
      <c r="C142" s="66">
        <v>4616548.2410199996</v>
      </c>
      <c r="D142" s="98">
        <f>IFERROR(((B142/C142)-1)*100,IF(B142+C142&lt;&gt;0,100,0))</f>
        <v>-85.66582355275483</v>
      </c>
      <c r="E142" s="66">
        <v>270083123.00629997</v>
      </c>
      <c r="F142" s="66">
        <v>303365504.11628002</v>
      </c>
      <c r="G142" s="98">
        <f>IFERROR(((E142/F142)-1)*100,IF(E142+F142&lt;&gt;0,100,0))</f>
        <v>-10.971049990318903</v>
      </c>
    </row>
    <row r="143" spans="1:7" s="32" customFormat="1" x14ac:dyDescent="0.2">
      <c r="A143" s="79" t="s">
        <v>74</v>
      </c>
      <c r="B143" s="67">
        <v>110992.85</v>
      </c>
      <c r="C143" s="66">
        <v>111449.84</v>
      </c>
      <c r="D143" s="98">
        <f>IFERROR(((B143/C143)-1)*100,IF(B143+C143&lt;&gt;0,100,0))</f>
        <v>-0.41004096551416902</v>
      </c>
      <c r="E143" s="66">
        <v>29484482.969999999</v>
      </c>
      <c r="F143" s="66">
        <v>34049274.359999999</v>
      </c>
      <c r="G143" s="98">
        <f>IFERROR(((E143/F143)-1)*100,IF(E143+F143&lt;&gt;0,100,0))</f>
        <v>-13.406427819097877</v>
      </c>
    </row>
    <row r="144" spans="1:7" s="16" customFormat="1" ht="12" x14ac:dyDescent="0.2">
      <c r="A144" s="81" t="s">
        <v>34</v>
      </c>
      <c r="B144" s="82">
        <f>SUM(B141:B143)</f>
        <v>772737.02064</v>
      </c>
      <c r="C144" s="82">
        <f>SUM(C141:C143)</f>
        <v>4727998.0810199995</v>
      </c>
      <c r="D144" s="98">
        <f>IFERROR(((B144/C144)-1)*100,IF(B144+C144&lt;&gt;0,100,0))</f>
        <v>-83.656147752215389</v>
      </c>
      <c r="E144" s="82">
        <f>SUM(E141:E143)</f>
        <v>301499622.63880002</v>
      </c>
      <c r="F144" s="82">
        <f>SUM(F141:F143)</f>
        <v>337414778.47628003</v>
      </c>
      <c r="G144" s="98">
        <f>IFERROR(((E144/F144)-1)*100,IF(E144+F144&lt;&gt;0,100,0))</f>
        <v>-10.644215407418745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20873.339</v>
      </c>
      <c r="C147" s="66">
        <v>0</v>
      </c>
      <c r="D147" s="98">
        <f>IFERROR(((B147/C147)-1)*100,IF(B147+C147&lt;&gt;0,100,0))</f>
        <v>100</v>
      </c>
      <c r="E147" s="66">
        <v>258737.24379000001</v>
      </c>
      <c r="F147" s="66">
        <v>509956.22307000001</v>
      </c>
      <c r="G147" s="98">
        <f>IFERROR(((E147/F147)-1)*100,IF(E147+F147&lt;&gt;0,100,0))</f>
        <v>-49.262851969455426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20873.339</v>
      </c>
      <c r="C149" s="82">
        <f>SUM(C147:C148)</f>
        <v>0</v>
      </c>
      <c r="D149" s="98">
        <f>IFERROR(((B149/C149)-1)*100,IF(B149+C149&lt;&gt;0,100,0))</f>
        <v>100</v>
      </c>
      <c r="E149" s="82">
        <f>SUM(E147:E148)</f>
        <v>258737.24379000001</v>
      </c>
      <c r="F149" s="82">
        <f>SUM(F147:F148)</f>
        <v>509956.22307000001</v>
      </c>
      <c r="G149" s="98">
        <f>IFERROR(((E149/F149)-1)*100,IF(E149+F149&lt;&gt;0,100,0))</f>
        <v>-49.262851969455426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1043525</v>
      </c>
      <c r="C153" s="66">
        <v>1024807</v>
      </c>
      <c r="D153" s="98">
        <f>IFERROR(((B153/C153)-1)*100,IF(B153+C153&lt;&gt;0,100,0))</f>
        <v>1.8264902562140861</v>
      </c>
      <c r="E153" s="78"/>
      <c r="F153" s="78"/>
      <c r="G153" s="65"/>
    </row>
    <row r="154" spans="1:7" s="16" customFormat="1" ht="12" x14ac:dyDescent="0.2">
      <c r="A154" s="79" t="s">
        <v>74</v>
      </c>
      <c r="B154" s="67">
        <v>2195</v>
      </c>
      <c r="C154" s="66">
        <v>2372</v>
      </c>
      <c r="D154" s="98">
        <f>IFERROR(((B154/C154)-1)*100,IF(B154+C154&lt;&gt;0,100,0))</f>
        <v>-7.4620573355817843</v>
      </c>
      <c r="E154" s="78"/>
      <c r="F154" s="78"/>
      <c r="G154" s="65"/>
    </row>
    <row r="155" spans="1:7" s="28" customFormat="1" ht="12" x14ac:dyDescent="0.2">
      <c r="A155" s="81" t="s">
        <v>34</v>
      </c>
      <c r="B155" s="82">
        <f>SUM(B152:B154)</f>
        <v>1076191</v>
      </c>
      <c r="C155" s="82">
        <f>SUM(C152:C154)</f>
        <v>1027179</v>
      </c>
      <c r="D155" s="98">
        <f>IFERROR(((B155/C155)-1)*100,IF(B155+C155&lt;&gt;0,100,0))</f>
        <v>4.7715149939786539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156727</v>
      </c>
      <c r="C158" s="66">
        <v>426139</v>
      </c>
      <c r="D158" s="98">
        <f>IFERROR(((B158/C158)-1)*100,IF(B158+C158&lt;&gt;0,100,0))</f>
        <v>-63.221624868880809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156727</v>
      </c>
      <c r="C160" s="82">
        <f>SUM(C158:C159)</f>
        <v>426139</v>
      </c>
      <c r="D160" s="98">
        <f>IFERROR(((B160/C160)-1)*100,IF(B160+C160&lt;&gt;0,100,0))</f>
        <v>-63.221624868880809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5312</v>
      </c>
      <c r="C168" s="113">
        <v>9097</v>
      </c>
      <c r="D168" s="111">
        <f>IFERROR(((B168/C168)-1)*100,IF(B168+C168&lt;&gt;0,100,0))</f>
        <v>-41.607123227437611</v>
      </c>
      <c r="E168" s="113">
        <v>112900</v>
      </c>
      <c r="F168" s="113">
        <v>139172</v>
      </c>
      <c r="G168" s="111">
        <f>IFERROR(((E168/F168)-1)*100,IF(E168+F168&lt;&gt;0,100,0))</f>
        <v>-18.877360388583909</v>
      </c>
    </row>
    <row r="169" spans="1:7" x14ac:dyDescent="0.2">
      <c r="A169" s="101" t="s">
        <v>32</v>
      </c>
      <c r="B169" s="112">
        <v>37336</v>
      </c>
      <c r="C169" s="113">
        <v>65875</v>
      </c>
      <c r="D169" s="111">
        <f t="shared" ref="D169:D171" si="5">IFERROR(((B169/C169)-1)*100,IF(B169+C169&lt;&gt;0,100,0))</f>
        <v>-43.322960151802661</v>
      </c>
      <c r="E169" s="113">
        <v>752658</v>
      </c>
      <c r="F169" s="113">
        <v>748502</v>
      </c>
      <c r="G169" s="111">
        <f>IFERROR(((E169/F169)-1)*100,IF(E169+F169&lt;&gt;0,100,0))</f>
        <v>0.5552423373618165</v>
      </c>
    </row>
    <row r="170" spans="1:7" x14ac:dyDescent="0.2">
      <c r="A170" s="101" t="s">
        <v>92</v>
      </c>
      <c r="B170" s="112">
        <v>11914122</v>
      </c>
      <c r="C170" s="113">
        <v>18495447</v>
      </c>
      <c r="D170" s="111">
        <f t="shared" si="5"/>
        <v>-35.583487114423349</v>
      </c>
      <c r="E170" s="113">
        <v>238832226</v>
      </c>
      <c r="F170" s="113">
        <v>189841487</v>
      </c>
      <c r="G170" s="111">
        <f>IFERROR(((E170/F170)-1)*100,IF(E170+F170&lt;&gt;0,100,0))</f>
        <v>25.806128983808474</v>
      </c>
    </row>
    <row r="171" spans="1:7" x14ac:dyDescent="0.2">
      <c r="A171" s="101" t="s">
        <v>93</v>
      </c>
      <c r="B171" s="112">
        <v>100263</v>
      </c>
      <c r="C171" s="113">
        <v>117895</v>
      </c>
      <c r="D171" s="111">
        <f t="shared" si="5"/>
        <v>-14.955680902497981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424</v>
      </c>
      <c r="C174" s="113">
        <v>637</v>
      </c>
      <c r="D174" s="111">
        <f t="shared" ref="D174:D177" si="6">IFERROR(((B174/C174)-1)*100,IF(B174+C174&lt;&gt;0,100,0))</f>
        <v>-33.437990580847718</v>
      </c>
      <c r="E174" s="113">
        <v>4928</v>
      </c>
      <c r="F174" s="113">
        <v>5916</v>
      </c>
      <c r="G174" s="111">
        <f t="shared" ref="G174" si="7">IFERROR(((E174/F174)-1)*100,IF(E174+F174&lt;&gt;0,100,0))</f>
        <v>-16.700473292765384</v>
      </c>
    </row>
    <row r="175" spans="1:7" x14ac:dyDescent="0.2">
      <c r="A175" s="101" t="s">
        <v>32</v>
      </c>
      <c r="B175" s="112">
        <v>5058</v>
      </c>
      <c r="C175" s="113">
        <v>9760</v>
      </c>
      <c r="D175" s="111">
        <f t="shared" si="6"/>
        <v>-48.17622950819672</v>
      </c>
      <c r="E175" s="113">
        <v>57289</v>
      </c>
      <c r="F175" s="113">
        <v>63879</v>
      </c>
      <c r="G175" s="111">
        <f t="shared" ref="G175" si="8">IFERROR(((E175/F175)-1)*100,IF(E175+F175&lt;&gt;0,100,0))</f>
        <v>-10.316379404812226</v>
      </c>
    </row>
    <row r="176" spans="1:7" x14ac:dyDescent="0.2">
      <c r="A176" s="101" t="s">
        <v>92</v>
      </c>
      <c r="B176" s="112">
        <v>216188</v>
      </c>
      <c r="C176" s="113">
        <v>130128</v>
      </c>
      <c r="D176" s="111">
        <f t="shared" si="6"/>
        <v>66.134882577154812</v>
      </c>
      <c r="E176" s="113">
        <v>1123126</v>
      </c>
      <c r="F176" s="113">
        <v>540796</v>
      </c>
      <c r="G176" s="111">
        <f t="shared" ref="G176" si="9">IFERROR(((E176/F176)-1)*100,IF(E176+F176&lt;&gt;0,100,0))</f>
        <v>107.68016035621564</v>
      </c>
    </row>
    <row r="177" spans="1:7" x14ac:dyDescent="0.2">
      <c r="A177" s="101" t="s">
        <v>93</v>
      </c>
      <c r="B177" s="112">
        <v>42700</v>
      </c>
      <c r="C177" s="113">
        <v>38309</v>
      </c>
      <c r="D177" s="111">
        <f t="shared" si="6"/>
        <v>11.462058524106599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2021-04-06T06:17:11Z</dcterms:modified>
</cp:coreProperties>
</file>