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<sst xmlns="http://schemas.openxmlformats.org/spreadsheetml/2006/main" count="265" uniqueCount="100">
  <si>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</si>
  <si>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</si>
  <si>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</si>
  <si>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</si>
  <si>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</si>
  <si>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</si>
  <si>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</si>
  <si>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</si>
  <si>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</si>
  <si>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</si>
  <si>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</si>
  <si>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</si>
  <si>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</si>
  <si>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</si>
  <si>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</si>
  <si>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</si>
  <si>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</si>
  <si>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</si>
  <si>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</si>
  <si>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</si>
  <si>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</si>
  <si>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</si>
  <si>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</si>
  <si>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</si>
  <si>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</si>
  <si>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</si>
  <si>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</si>
  <si>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</si>
  <si>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</si>
  <si>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</si>
  <si>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</si>
  <si>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</si>
  <si>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</si>
  <si>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</si>
  <si>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</si>
  <si>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</si>
  <si>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</si>
  <si>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</si>
  <si>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</si>
  <si>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</si>
  <si>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</si>
  <si>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</si>
  <si>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</si>
  <si>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</si>
  <si>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</si>
  <si>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</si>
  <si>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</si>
  <si>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</si>
  <si>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</si>
  <si>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</si>
  <si>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</si>
  <si>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</si>
  <si>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</si>
  <si>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</si>
  <si>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</si>
  <si>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</si>
  <si>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</si>
  <si>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</si>
  <si>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</si>
  <si>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</si>
  <si>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</si>
  <si>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</si>
  <si>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</si>
  <si>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</si>
  <si>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</si>
  <si>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</si>
  <si>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</si>
  <si>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</si>
  <si>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</si>
  <si>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</si>
  <si>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</si>
  <si>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</si>
  <si>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</si>
  <si>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</si>
  <si>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</si>
  <si>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</si>
  <si>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</si>
  <si>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</si>
  <si>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</si>
  <si>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</si>
  <si>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</si>
  <si>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</si>
  <si>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</si>
  <si>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</si>
  <si>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</si>
  <si>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</si>
  <si>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</si>
  <si>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</si>
  <si>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</si>
  <si>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</si>
  <si>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</si>
  <si>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</si>
  <si>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</si>
  <si>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</si>
  <si>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</si>
  <si>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</si>
  <si>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</si>
  <si>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16 April 2021</t>
  </si>
  <si>
    <t>16.04.2021</t>
  </si>
  <si>
    <t>09.04.2020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</si>
</sst>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1465859</v>
      </c>
      <c r="C11" s="67">
        <v>1834496</v>
      </c>
      <c r="D11" s="98">
        <f>IFERROR(((B11/C11)-1)*100,IF(B11+C11&lt;&gt;0,100,0))</f>
        <v>-20.094729015489811</v>
      </c>
      <c r="E11" s="67">
        <v>24294627</v>
      </c>
      <c r="F11" s="67">
        <v>29085631</v>
      </c>
      <c r="G11" s="98">
        <f>IFERROR(((E11/F11)-1)*100,IF(E11+F11&lt;&gt;0,100,0))</f>
        <v>-16.472064848790801</v>
      </c>
    </row>
    <row r="12" spans="1:7" s="16" customFormat="1" ht="12" x14ac:dyDescent="0.2">
      <c r="A12" s="64" t="s">
        <v>9</v>
      </c>
      <c r="B12" s="67">
        <v>2055828.9469999999</v>
      </c>
      <c r="C12" s="67">
        <v>2103017.0989999999</v>
      </c>
      <c r="D12" s="98">
        <f>IFERROR(((B12/C12)-1)*100,IF(B12+C12&lt;&gt;0,100,0))</f>
        <v>-2.2438311139951428</v>
      </c>
      <c r="E12" s="67">
        <v>40976634.608999997</v>
      </c>
      <c r="F12" s="67">
        <v>31851218.563999999</v>
      </c>
      <c r="G12" s="98">
        <f>IFERROR(((E12/F12)-1)*100,IF(E12+F12&lt;&gt;0,100,0))</f>
        <v>28.650131632056453</v>
      </c>
    </row>
    <row r="13" spans="1:7" s="16" customFormat="1" ht="12" x14ac:dyDescent="0.2">
      <c r="A13" s="64" t="s">
        <v>10</v>
      </c>
      <c r="B13" s="67">
        <v>102375393.419313</v>
      </c>
      <c r="C13" s="67">
        <v>90990274.1512326</v>
      </c>
      <c r="D13" s="98">
        <f>IFERROR(((B13/C13)-1)*100,IF(B13+C13&lt;&gt;0,100,0))</f>
        <v>12.512457374463427</v>
      </c>
      <c r="E13" s="67">
        <v>1696733304.0439401</v>
      </c>
      <c r="F13" s="67">
        <v>1742574787.70573</v>
      </c>
      <c r="G13" s="98">
        <f>IFERROR(((E13/F13)-1)*100,IF(E13+F13&lt;&gt;0,100,0))</f>
        <v>-2.6306752505093178</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342</v>
      </c>
      <c r="C16" s="67">
        <v>210</v>
      </c>
      <c r="D16" s="98">
        <f>IFERROR(((B16/C16)-1)*100,IF(B16+C16&lt;&gt;0,100,0))</f>
        <v>62.857142857142854</v>
      </c>
      <c r="E16" s="67">
        <v>4979</v>
      </c>
      <c r="F16" s="67">
        <v>4597</v>
      </c>
      <c r="G16" s="98">
        <f>IFERROR(((E16/F16)-1)*100,IF(E16+F16&lt;&gt;0,100,0))</f>
        <v>8.3097672395040298</v>
      </c>
    </row>
    <row r="17" spans="1:7" s="16" customFormat="1" ht="12" x14ac:dyDescent="0.2">
      <c r="A17" s="64" t="s">
        <v>9</v>
      </c>
      <c r="B17" s="67">
        <v>124660.715</v>
      </c>
      <c r="C17" s="67">
        <v>135447.22700000001</v>
      </c>
      <c r="D17" s="98">
        <f>IFERROR(((B17/C17)-1)*100,IF(B17+C17&lt;&gt;0,100,0))</f>
        <v>-7.9636270442066781</v>
      </c>
      <c r="E17" s="67">
        <v>3979930.753</v>
      </c>
      <c r="F17" s="67">
        <v>2953513.3539999998</v>
      </c>
      <c r="G17" s="98">
        <f>IFERROR(((E17/F17)-1)*100,IF(E17+F17&lt;&gt;0,100,0))</f>
        <v>34.75242113295014</v>
      </c>
    </row>
    <row r="18" spans="1:7" s="16" customFormat="1" ht="12" x14ac:dyDescent="0.2">
      <c r="A18" s="64" t="s">
        <v>10</v>
      </c>
      <c r="B18" s="67">
        <v>12114491.5392437</v>
      </c>
      <c r="C18" s="67">
        <v>3788385.1028526602</v>
      </c>
      <c r="D18" s="98">
        <f>IFERROR(((B18/C18)-1)*100,IF(B18+C18&lt;&gt;0,100,0))</f>
        <v>219.77983257619366</v>
      </c>
      <c r="E18" s="67">
        <v>118099516.757255</v>
      </c>
      <c r="F18" s="67">
        <v>97055417.801893204</v>
      </c>
      <c r="G18" s="98">
        <f>IFERROR(((E18/F18)-1)*100,IF(E18+F18&lt;&gt;0,100,0))</f>
        <v>21.682559749849737</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19765746.780609999</v>
      </c>
      <c r="C24" s="66">
        <v>12656464.598889999</v>
      </c>
      <c r="D24" s="65">
        <f>B24-C24</f>
        <v>7109282.1817199998</v>
      </c>
      <c r="E24" s="67">
        <v>329410440.82375002</v>
      </c>
      <c r="F24" s="67">
        <v>271698169.18186998</v>
      </c>
      <c r="G24" s="65">
        <f>E24-F24</f>
        <v>57712271.641880035</v>
      </c>
    </row>
    <row r="25" spans="1:7" s="16" customFormat="1" ht="12" x14ac:dyDescent="0.2">
      <c r="A25" s="68" t="s">
        <v>15</v>
      </c>
      <c r="B25" s="66">
        <v>19536184.433990002</v>
      </c>
      <c r="C25" s="66">
        <v>13173469.311760001</v>
      </c>
      <c r="D25" s="65">
        <f>B25-C25</f>
        <v>6362715.1222300008</v>
      </c>
      <c r="E25" s="67">
        <v>337564973.40193999</v>
      </c>
      <c r="F25" s="67">
        <v>301780991.37190998</v>
      </c>
      <c r="G25" s="65">
        <f>E25-F25</f>
        <v>35783982.030030012</v>
      </c>
    </row>
    <row r="26" spans="1:7" s="28" customFormat="1" ht="12" x14ac:dyDescent="0.2">
      <c r="A26" s="69" t="s">
        <v>16</v>
      </c>
      <c r="B26" s="70">
        <f>B24-B25</f>
        <v>229562.34661999717</v>
      </c>
      <c r="C26" s="70">
        <f>C24-C25</f>
        <v>-517004.71287000179</v>
      </c>
      <c r="D26" s="70"/>
      <c r="E26" s="70">
        <f>E24-E25</f>
        <v>-8154532.5781899691</v>
      </c>
      <c r="F26" s="70">
        <f>F24-F25</f>
        <v>-30082822.190039992</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68698.776713130006</v>
      </c>
      <c r="C33" s="126">
        <v>48011.558389849997</v>
      </c>
      <c r="D33" s="98">
        <f t="shared" ref="D33:D42" si="0">IFERROR(((B33/C33)-1)*100,IF(B33+C33&lt;&gt;0,100,0))</f>
        <v>43.087995926525565</v>
      </c>
      <c r="E33" s="64"/>
      <c r="F33" s="126">
        <v>68741.83</v>
      </c>
      <c r="G33" s="126">
        <v>66257.240000000005</v>
      </c>
    </row>
    <row r="34" spans="1:7" s="16" customFormat="1" ht="12" x14ac:dyDescent="0.2">
      <c r="A34" s="64" t="s">
        <v>23</v>
      </c>
      <c r="B34" s="126">
        <v>72389.620300340001</v>
      </c>
      <c r="C34" s="126">
        <v>53818.466663699997</v>
      </c>
      <c r="D34" s="98">
        <f t="shared" si="0"/>
        <v>34.507028512512527</v>
      </c>
      <c r="E34" s="64"/>
      <c r="F34" s="126">
        <v>72389.62</v>
      </c>
      <c r="G34" s="126">
        <v>70205.539999999994</v>
      </c>
    </row>
    <row r="35" spans="1:7" s="16" customFormat="1" ht="12" x14ac:dyDescent="0.2">
      <c r="A35" s="64" t="s">
        <v>24</v>
      </c>
      <c r="B35" s="126">
        <v>55408.712907300003</v>
      </c>
      <c r="C35" s="126">
        <v>34285.897621299999</v>
      </c>
      <c r="D35" s="98">
        <f t="shared" si="0"/>
        <v>61.607881815751341</v>
      </c>
      <c r="E35" s="64"/>
      <c r="F35" s="126">
        <v>55426.91</v>
      </c>
      <c r="G35" s="126">
        <v>54239.87</v>
      </c>
    </row>
    <row r="36" spans="1:7" s="16" customFormat="1" ht="12" x14ac:dyDescent="0.2">
      <c r="A36" s="64" t="s">
        <v>25</v>
      </c>
      <c r="B36" s="126">
        <v>62898.129646300004</v>
      </c>
      <c r="C36" s="126">
        <v>43837.447467370002</v>
      </c>
      <c r="D36" s="98">
        <f t="shared" si="0"/>
        <v>43.48036503064565</v>
      </c>
      <c r="E36" s="64"/>
      <c r="F36" s="126">
        <v>62961.07</v>
      </c>
      <c r="G36" s="126">
        <v>60527.519999999997</v>
      </c>
    </row>
    <row r="37" spans="1:7" s="16" customFormat="1" ht="12" x14ac:dyDescent="0.2">
      <c r="A37" s="64" t="s">
        <v>79</v>
      </c>
      <c r="B37" s="126">
        <v>70350.05571113</v>
      </c>
      <c r="C37" s="126">
        <v>41083.971925669997</v>
      </c>
      <c r="D37" s="98">
        <f t="shared" si="0"/>
        <v>71.234796475883172</v>
      </c>
      <c r="E37" s="64"/>
      <c r="F37" s="126">
        <v>70694.22</v>
      </c>
      <c r="G37" s="126">
        <v>67087.27</v>
      </c>
    </row>
    <row r="38" spans="1:7" s="16" customFormat="1" ht="12" x14ac:dyDescent="0.2">
      <c r="A38" s="64" t="s">
        <v>26</v>
      </c>
      <c r="B38" s="126">
        <v>89364.167438300006</v>
      </c>
      <c r="C38" s="126">
        <v>67324.421605330004</v>
      </c>
      <c r="D38" s="98">
        <f t="shared" si="0"/>
        <v>32.736628562769774</v>
      </c>
      <c r="E38" s="64"/>
      <c r="F38" s="126">
        <v>89529.13</v>
      </c>
      <c r="G38" s="126">
        <v>86341.84</v>
      </c>
    </row>
    <row r="39" spans="1:7" s="16" customFormat="1" ht="12" x14ac:dyDescent="0.2">
      <c r="A39" s="64" t="s">
        <v>27</v>
      </c>
      <c r="B39" s="126">
        <v>12445.57242257</v>
      </c>
      <c r="C39" s="126">
        <v>10325.33547632</v>
      </c>
      <c r="D39" s="98">
        <f t="shared" si="0"/>
        <v>20.534315336412323</v>
      </c>
      <c r="E39" s="64"/>
      <c r="F39" s="126">
        <v>12445.57</v>
      </c>
      <c r="G39" s="126">
        <v>12012.88</v>
      </c>
    </row>
    <row r="40" spans="1:7" s="16" customFormat="1" ht="12" x14ac:dyDescent="0.2">
      <c r="A40" s="64" t="s">
        <v>28</v>
      </c>
      <c r="B40" s="126">
        <v>84625.016008089995</v>
      </c>
      <c r="C40" s="126">
        <v>64807.273883139998</v>
      </c>
      <c r="D40" s="98">
        <f t="shared" si="0"/>
        <v>30.579502789586876</v>
      </c>
      <c r="E40" s="64"/>
      <c r="F40" s="126">
        <v>84727.64</v>
      </c>
      <c r="G40" s="126">
        <v>81736.160000000003</v>
      </c>
    </row>
    <row r="41" spans="1:7" s="16" customFormat="1" ht="12" x14ac:dyDescent="0.2">
      <c r="A41" s="64" t="s">
        <v>29</v>
      </c>
      <c r="B41" s="72"/>
      <c r="C41" s="126">
        <v>3552.1575325200001</v>
      </c>
      <c r="D41" s="98">
        <f t="shared" si="0"/>
        <v>-100</v>
      </c>
      <c r="E41" s="64"/>
      <c r="F41" s="72"/>
      <c r="G41" s="72"/>
    </row>
    <row r="42" spans="1:7" s="16" customFormat="1" ht="12" x14ac:dyDescent="0.2">
      <c r="A42" s="64" t="s">
        <v>78</v>
      </c>
      <c r="B42" s="126">
        <v>1141.3763705399999</v>
      </c>
      <c r="C42" s="126">
        <v>779.92703080000001</v>
      </c>
      <c r="D42" s="98">
        <f t="shared" si="0"/>
        <v>46.343994433587966</v>
      </c>
      <c r="E42" s="64"/>
      <c r="F42" s="126">
        <v>1187.93</v>
      </c>
      <c r="G42" s="126">
        <v>1109.6400000000001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19628.0841121919</v>
      </c>
      <c r="D48" s="72"/>
      <c r="E48" s="127">
        <v>15406.1651588557</v>
      </c>
      <c r="F48" s="72"/>
      <c r="G48" s="98">
        <f>IFERROR(((C48/E48)-1)*100,IF(C48+E48&lt;&gt;0,100,0))</f>
        <v>27.404087323504879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4802</v>
      </c>
      <c r="D54" s="75"/>
      <c r="E54" s="128">
        <v>743283</v>
      </c>
      <c r="F54" s="128">
        <v>85966351.890000001</v>
      </c>
      <c r="G54" s="128">
        <v>10156860.216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6059</v>
      </c>
      <c r="C68" s="66">
        <v>4924</v>
      </c>
      <c r="D68" s="98">
        <f>IFERROR(((B68/C68)-1)*100,IF(B68+C68&lt;&gt;0,100,0))</f>
        <v>23.050365556458164</v>
      </c>
      <c r="E68" s="66">
        <v>104261</v>
      </c>
      <c r="F68" s="66">
        <v>103644</v>
      </c>
      <c r="G68" s="98">
        <f>IFERROR(((E68/F68)-1)*100,IF(E68+F68&lt;&gt;0,100,0))</f>
        <v>0.59530701246575113</v>
      </c>
    </row>
    <row r="69" spans="1:7" s="16" customFormat="1" ht="12" x14ac:dyDescent="0.2">
      <c r="A69" s="79" t="s">
        <v>54</v>
      </c>
      <c r="B69" s="67">
        <v>203405640.43399999</v>
      </c>
      <c r="C69" s="66">
        <v>139283257.95199999</v>
      </c>
      <c r="D69" s="98">
        <f>IFERROR(((B69/C69)-1)*100,IF(B69+C69&lt;&gt;0,100,0))</f>
        <v>46.037394174178445</v>
      </c>
      <c r="E69" s="66">
        <v>3287995611.6680002</v>
      </c>
      <c r="F69" s="66">
        <v>3607553099.0939999</v>
      </c>
      <c r="G69" s="98">
        <f>IFERROR(((E69/F69)-1)*100,IF(E69+F69&lt;&gt;0,100,0))</f>
        <v>-8.8580120277717675</v>
      </c>
    </row>
    <row r="70" spans="1:7" s="62" customFormat="1" ht="12" x14ac:dyDescent="0.2">
      <c r="A70" s="79" t="s">
        <v>55</v>
      </c>
      <c r="B70" s="67">
        <v>199740805.43081</v>
      </c>
      <c r="C70" s="66">
        <v>127542346.72853</v>
      </c>
      <c r="D70" s="98">
        <f>IFERROR(((B70/C70)-1)*100,IF(B70+C70&lt;&gt;0,100,0))</f>
        <v>56.607441021884462</v>
      </c>
      <c r="E70" s="66">
        <v>3224887926.5798402</v>
      </c>
      <c r="F70" s="66">
        <v>3497989612.0106902</v>
      </c>
      <c r="G70" s="98">
        <f>IFERROR(((E70/F70)-1)*100,IF(E70+F70&lt;&gt;0,100,0))</f>
        <v>-7.807389835954015</v>
      </c>
    </row>
    <row r="71" spans="1:7" s="16" customFormat="1" ht="12" x14ac:dyDescent="0.2">
      <c r="A71" s="79" t="s">
        <v>94</v>
      </c>
      <c r="B71" s="98">
        <f>IFERROR(B69/B68/1000,)</f>
        <v>33.570826940749299</v>
      </c>
      <c r="C71" s="98">
        <f>IFERROR(C69/C68/1000,)</f>
        <v>28.286608032493906</v>
      </c>
      <c r="D71" s="98">
        <f>IFERROR(((B71/C71)-1)*100,IF(B71+C71&lt;&gt;0,100,0))</f>
        <v>18.680991733562436</v>
      </c>
      <c r="E71" s="98">
        <f>IFERROR(E69/E68/1000,)</f>
        <v>31.536198690478706</v>
      </c>
      <c r="F71" s="98">
        <f>IFERROR(F69/F68/1000,)</f>
        <v>34.807158148025934</v>
      </c>
      <c r="G71" s="98">
        <f>IFERROR(((E71/F71)-1)*100,IF(E71+F71&lt;&gt;0,100,0))</f>
        <v>-9.3973758030939329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2964</v>
      </c>
      <c r="C74" s="66">
        <v>2544</v>
      </c>
      <c r="D74" s="98">
        <f>IFERROR(((B74/C74)-1)*100,IF(B74+C74&lt;&gt;0,100,0))</f>
        <v>16.50943396226414</v>
      </c>
      <c r="E74" s="66">
        <v>41551</v>
      </c>
      <c r="F74" s="66">
        <v>52229</v>
      </c>
      <c r="G74" s="98">
        <f>IFERROR(((E74/F74)-1)*100,IF(E74+F74&lt;&gt;0,100,0))</f>
        <v>-20.444580596986349</v>
      </c>
    </row>
    <row r="75" spans="1:7" s="16" customFormat="1" ht="12" x14ac:dyDescent="0.2">
      <c r="A75" s="79" t="s">
        <v>54</v>
      </c>
      <c r="B75" s="67">
        <v>413549532.05199999</v>
      </c>
      <c r="C75" s="66">
        <v>349178690.20300001</v>
      </c>
      <c r="D75" s="98">
        <f>IFERROR(((B75/C75)-1)*100,IF(B75+C75&lt;&gt;0,100,0))</f>
        <v>18.434928492221857</v>
      </c>
      <c r="E75" s="66">
        <v>6282165237.1110001</v>
      </c>
      <c r="F75" s="66">
        <v>7213257788.9250002</v>
      </c>
      <c r="G75" s="98">
        <f>IFERROR(((E75/F75)-1)*100,IF(E75+F75&lt;&gt;0,100,0))</f>
        <v>-12.908072594377106</v>
      </c>
    </row>
    <row r="76" spans="1:7" s="16" customFormat="1" ht="12" x14ac:dyDescent="0.2">
      <c r="A76" s="79" t="s">
        <v>55</v>
      </c>
      <c r="B76" s="67">
        <v>399210208.60206997</v>
      </c>
      <c r="C76" s="66">
        <v>315150343.13429999</v>
      </c>
      <c r="D76" s="98">
        <f>IFERROR(((B76/C76)-1)*100,IF(B76+C76&lt;&gt;0,100,0))</f>
        <v>26.672941121294681</v>
      </c>
      <c r="E76" s="66">
        <v>6082945745.2552204</v>
      </c>
      <c r="F76" s="66">
        <v>7202409053.7863398</v>
      </c>
      <c r="G76" s="98">
        <f>IFERROR(((E76/F76)-1)*100,IF(E76+F76&lt;&gt;0,100,0))</f>
        <v>-15.54290099564134</v>
      </c>
    </row>
    <row r="77" spans="1:7" s="16" customFormat="1" ht="12" x14ac:dyDescent="0.2">
      <c r="A77" s="79" t="s">
        <v>94</v>
      </c>
      <c r="B77" s="98">
        <f>IFERROR(B75/B74/1000,)</f>
        <v>139.52413362078272</v>
      </c>
      <c r="C77" s="98">
        <f>IFERROR(C75/C74/1000,)</f>
        <v>137.25577445086478</v>
      </c>
      <c r="D77" s="98">
        <f>IFERROR(((B77/C77)-1)*100,IF(B77+C77&lt;&gt;0,100,0))</f>
        <v>1.652651175510278</v>
      </c>
      <c r="E77" s="98">
        <f>IFERROR(E75/E74/1000,)</f>
        <v>151.19167377706913</v>
      </c>
      <c r="F77" s="98">
        <f>IFERROR(F75/F74/1000,)</f>
        <v>138.10828828667982</v>
      </c>
      <c r="G77" s="98">
        <f>IFERROR(((E77/F77)-1)*100,IF(E77+F77&lt;&gt;0,100,0))</f>
        <v>9.4732804618006039</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137</v>
      </c>
      <c r="C80" s="66">
        <v>205</v>
      </c>
      <c r="D80" s="98">
        <f>IFERROR(((B80/C80)-1)*100,IF(B80+C80&lt;&gt;0,100,0))</f>
        <v>-33.170731707317067</v>
      </c>
      <c r="E80" s="66">
        <v>2828</v>
      </c>
      <c r="F80" s="66">
        <v>3970</v>
      </c>
      <c r="G80" s="98">
        <f>IFERROR(((E80/F80)-1)*100,IF(E80+F80&lt;&gt;0,100,0))</f>
        <v>-28.765743073047854</v>
      </c>
    </row>
    <row r="81" spans="1:7" s="16" customFormat="1" ht="12" x14ac:dyDescent="0.2">
      <c r="A81" s="79" t="s">
        <v>54</v>
      </c>
      <c r="B81" s="67">
        <v>20005310.93</v>
      </c>
      <c r="C81" s="66">
        <v>13737488.789999999</v>
      </c>
      <c r="D81" s="98">
        <f>IFERROR(((B81/C81)-1)*100,IF(B81+C81&lt;&gt;0,100,0))</f>
        <v>45.625676102917502</v>
      </c>
      <c r="E81" s="66">
        <v>235668716.766</v>
      </c>
      <c r="F81" s="66">
        <v>333340805.634</v>
      </c>
      <c r="G81" s="98">
        <f>IFERROR(((E81/F81)-1)*100,IF(E81+F81&lt;&gt;0,100,0))</f>
        <v>-29.300969823430968</v>
      </c>
    </row>
    <row r="82" spans="1:7" s="16" customFormat="1" ht="12" x14ac:dyDescent="0.2">
      <c r="A82" s="79" t="s">
        <v>55</v>
      </c>
      <c r="B82" s="67">
        <v>892765.09072009299</v>
      </c>
      <c r="C82" s="66">
        <v>5808857.9196102899</v>
      </c>
      <c r="D82" s="98">
        <f>IFERROR(((B82/C82)-1)*100,IF(B82+C82&lt;&gt;0,100,0))</f>
        <v>-84.630970440743923</v>
      </c>
      <c r="E82" s="66">
        <v>72383800.9041152</v>
      </c>
      <c r="F82" s="66">
        <v>102074430.200008</v>
      </c>
      <c r="G82" s="98">
        <f>IFERROR(((E82/F82)-1)*100,IF(E82+F82&lt;&gt;0,100,0))</f>
        <v>-29.087234910560856</v>
      </c>
    </row>
    <row r="83" spans="1:7" s="32" customFormat="1" x14ac:dyDescent="0.2">
      <c r="A83" s="79" t="s">
        <v>94</v>
      </c>
      <c r="B83" s="98">
        <f>IFERROR(B81/B80/1000,)</f>
        <v>146.02416737226278</v>
      </c>
      <c r="C83" s="98">
        <f>IFERROR(C81/C80/1000,)</f>
        <v>67.012140439024378</v>
      </c>
      <c r="D83" s="98">
        <f>IFERROR(((B83/C83)-1)*100,IF(B83+C83&lt;&gt;0,100,0))</f>
        <v>117.90703358465761</v>
      </c>
      <c r="E83" s="98">
        <f>IFERROR(E81/E80/1000,)</f>
        <v>83.334058262376246</v>
      </c>
      <c r="F83" s="98">
        <f>IFERROR(F81/F80/1000,)</f>
        <v>83.964938446851392</v>
      </c>
      <c r="G83" s="98">
        <f>IFERROR(((E83/F83)-1)*100,IF(E83+F83&lt;&gt;0,100,0))</f>
        <v>-0.75136145651376607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9160</v>
      </c>
      <c r="C86" s="64">
        <f>C68+C74+C80</f>
        <v>7673</v>
      </c>
      <c r="D86" s="98">
        <f>IFERROR(((B86/C86)-1)*100,IF(B86+C86&lt;&gt;0,100,0))</f>
        <v>19.379642903688254</v>
      </c>
      <c r="E86" s="64">
        <f>E68+E74+E80</f>
        <v>148640</v>
      </c>
      <c r="F86" s="64">
        <f>F68+F74+F80</f>
        <v>159843</v>
      </c>
      <c r="G86" s="98">
        <f>IFERROR(((E86/F86)-1)*100,IF(E86+F86&lt;&gt;0,100,0))</f>
        <v>-7.0087523382318935</v>
      </c>
    </row>
    <row r="87" spans="1:7" s="62" customFormat="1" ht="12" x14ac:dyDescent="0.2">
      <c r="A87" s="79" t="s">
        <v>54</v>
      </c>
      <c r="B87" s="64">
        <f t="shared" ref="B87:C87" si="1">B69+B75+B81</f>
        <v>636960483.41599989</v>
      </c>
      <c r="C87" s="64">
        <f t="shared" si="1"/>
        <v>502199436.94499999</v>
      </c>
      <c r="D87" s="98">
        <f>IFERROR(((B87/C87)-1)*100,IF(B87+C87&lt;&gt;0,100,0))</f>
        <v>26.834169168086632</v>
      </c>
      <c r="E87" s="64">
        <f t="shared" ref="E87:F87" si="2">E69+E75+E81</f>
        <v>9805829565.5450001</v>
      </c>
      <c r="F87" s="64">
        <f t="shared" si="2"/>
        <v>11154151693.653002</v>
      </c>
      <c r="G87" s="98">
        <f>IFERROR(((E87/F87)-1)*100,IF(E87+F87&lt;&gt;0,100,0))</f>
        <v>-12.088074155161721</v>
      </c>
    </row>
    <row r="88" spans="1:7" s="62" customFormat="1" ht="12" x14ac:dyDescent="0.2">
      <c r="A88" s="79" t="s">
        <v>55</v>
      </c>
      <c r="B88" s="64">
        <f t="shared" ref="B88:C88" si="3">B70+B76+B82</f>
        <v>599843779.12360001</v>
      </c>
      <c r="C88" s="64">
        <f t="shared" si="3"/>
        <v>448501547.78244025</v>
      </c>
      <c r="D88" s="98">
        <f>IFERROR(((B88/C88)-1)*100,IF(B88+C88&lt;&gt;0,100,0))</f>
        <v>33.743970804438142</v>
      </c>
      <c r="E88" s="64">
        <f t="shared" ref="E88:F88" si="4">E70+E76+E82</f>
        <v>9380217472.7391758</v>
      </c>
      <c r="F88" s="64">
        <f t="shared" si="4"/>
        <v>10802473095.997038</v>
      </c>
      <c r="G88" s="98">
        <f>IFERROR(((E88/F88)-1)*100,IF(E88+F88&lt;&gt;0,100,0))</f>
        <v>-13.166018657198908</v>
      </c>
    </row>
    <row r="89" spans="1:7" s="63" customFormat="1" x14ac:dyDescent="0.2">
      <c r="A89" s="79" t="s">
        <v>95</v>
      </c>
      <c r="B89" s="98">
        <f>IFERROR((B75/B87)*100,IF(B75+B87&lt;&gt;0,100,0))</f>
        <v>64.925461283586429</v>
      </c>
      <c r="C89" s="98">
        <f>IFERROR((C75/C87)*100,IF(C75+C87&lt;&gt;0,100,0))</f>
        <v>69.529884845578081</v>
      </c>
      <c r="D89" s="98">
        <f>IFERROR(((B89/C89)-1)*100,IF(B89+C89&lt;&gt;0,100,0))</f>
        <v>-6.622222332480221</v>
      </c>
      <c r="E89" s="98">
        <f>IFERROR((E75/E87)*100,IF(E75+E87&lt;&gt;0,100,0))</f>
        <v>64.065617244509411</v>
      </c>
      <c r="F89" s="98">
        <f>IFERROR((F75/F87)*100,IF(F75+F87&lt;&gt;0,100,0))</f>
        <v>64.668815585765515</v>
      </c>
      <c r="G89" s="98">
        <f>IFERROR(((E89/F89)-1)*100,IF(E89+F89&lt;&gt;0,100,0))</f>
        <v>-0.9327499441459941</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24321008.169</v>
      </c>
      <c r="C95" s="129">
        <v>18720045.805</v>
      </c>
      <c r="D95" s="65">
        <f>B95-C95</f>
        <v>5600962.3640000001</v>
      </c>
      <c r="E95" s="129">
        <v>391735293.75</v>
      </c>
      <c r="F95" s="129">
        <v>460098827.03200001</v>
      </c>
      <c r="G95" s="80">
        <f>E95-F95</f>
        <v>-68363533.282000005</v>
      </c>
    </row>
    <row r="96" spans="1:7" s="16" customFormat="1" ht="13.5" x14ac:dyDescent="0.2">
      <c r="A96" s="79" t="s">
        <v>88</v>
      </c>
      <c r="B96" s="66">
        <v>23048461.399999999</v>
      </c>
      <c r="C96" s="129">
        <v>16137939.263</v>
      </c>
      <c r="D96" s="65">
        <f>B96-C96</f>
        <v>6910522.1369999982</v>
      </c>
      <c r="E96" s="129">
        <v>421262265.08600003</v>
      </c>
      <c r="F96" s="129">
        <v>517252787.11299998</v>
      </c>
      <c r="G96" s="80">
        <f>E96-F96</f>
        <v>-95990522.02699995</v>
      </c>
    </row>
    <row r="97" spans="1:7" s="28" customFormat="1" ht="12" x14ac:dyDescent="0.2">
      <c r="A97" s="81" t="s">
        <v>16</v>
      </c>
      <c r="B97" s="65">
        <f>B95-B96</f>
        <v>1272546.7690000013</v>
      </c>
      <c r="C97" s="65">
        <f>C95-C96</f>
        <v>2582106.5419999994</v>
      </c>
      <c r="D97" s="82"/>
      <c r="E97" s="65">
        <f>E95-E96</f>
        <v>-29526971.336000025</v>
      </c>
      <c r="F97" s="82">
        <f>F95-F96</f>
        <v>-57153960.08099997</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644.11282124628406</v>
      </c>
      <c r="D104" s="98">
        <f>IFERROR(((B104/C104)-1)*100,IF(B104+C104&lt;&gt;0,100,0))</f>
        <v>-100</v>
      </c>
      <c r="E104" s="84"/>
      <c r="F104" s="71"/>
      <c r="G104" s="71"/>
    </row>
    <row r="105" spans="1:7" s="16" customFormat="1" ht="12" x14ac:dyDescent="0.2">
      <c r="A105" s="79" t="s">
        <v>50</v>
      </c>
      <c r="B105" s="71"/>
      <c r="C105" s="130">
        <v>636.31475500272302</v>
      </c>
      <c r="D105" s="98">
        <f>IFERROR(((B105/C105)-1)*100,IF(B105+C105&lt;&gt;0,100,0))</f>
        <v>-100</v>
      </c>
      <c r="E105" s="84"/>
      <c r="F105" s="71"/>
      <c r="G105" s="71"/>
    </row>
    <row r="106" spans="1:7" s="16" customFormat="1" ht="12" x14ac:dyDescent="0.2">
      <c r="A106" s="79" t="s">
        <v>51</v>
      </c>
      <c r="B106" s="71"/>
      <c r="C106" s="130">
        <v>675.99777388498705</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535.99677130869395</v>
      </c>
      <c r="D108" s="98">
        <f>IFERROR(((B108/C108)-1)*100,IF(B108+C108&lt;&gt;0,100,0))</f>
        <v>-100</v>
      </c>
      <c r="E108" s="84"/>
      <c r="F108" s="71"/>
      <c r="G108" s="71"/>
    </row>
    <row r="109" spans="1:7" s="16" customFormat="1" ht="12" x14ac:dyDescent="0.2">
      <c r="A109" s="79" t="s">
        <v>57</v>
      </c>
      <c r="B109" s="71"/>
      <c r="C109" s="130">
        <v>646.43000895739397</v>
      </c>
      <c r="D109" s="98">
        <f>IFERROR(((B109/C109)-1)*100,IF(B109+C109&lt;&gt;0,100,0))</f>
        <v>-100</v>
      </c>
      <c r="E109" s="84"/>
      <c r="F109" s="71"/>
      <c r="G109" s="71"/>
    </row>
    <row r="110" spans="1:7" s="16" customFormat="1" ht="12" x14ac:dyDescent="0.2">
      <c r="A110" s="79" t="s">
        <v>59</v>
      </c>
      <c r="B110" s="71"/>
      <c r="C110" s="130">
        <v>715.58889448180105</v>
      </c>
      <c r="D110" s="98">
        <f>IFERROR(((B110/C110)-1)*100,IF(B110+C110&lt;&gt;0,100,0))</f>
        <v>-100</v>
      </c>
      <c r="E110" s="84"/>
      <c r="F110" s="71"/>
      <c r="G110" s="71"/>
    </row>
    <row r="111" spans="1:7" s="16" customFormat="1" ht="12" x14ac:dyDescent="0.2">
      <c r="A111" s="79" t="s">
        <v>58</v>
      </c>
      <c r="B111" s="71"/>
      <c r="C111" s="130">
        <v>676.62279547582602</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11</v>
      </c>
      <c r="F119" s="78">
        <v>0</v>
      </c>
      <c r="G119" s="98">
        <f>IFERROR(((E119/F119)-1)*100,IF(E119+F119&lt;&gt;0,100,0))</f>
        <v>100</v>
      </c>
    </row>
    <row r="120" spans="1:7" s="16" customFormat="1" ht="12" x14ac:dyDescent="0.2">
      <c r="A120" s="79" t="s">
        <v>72</v>
      </c>
      <c r="B120" s="67">
        <v>118</v>
      </c>
      <c r="C120" s="66">
        <v>117</v>
      </c>
      <c r="D120" s="98">
        <f>IFERROR(((B120/C120)-1)*100,IF(B120+C120&lt;&gt;0,100,0))</f>
        <v>0.85470085470085166</v>
      </c>
      <c r="E120" s="66">
        <v>3296</v>
      </c>
      <c r="F120" s="66">
        <v>4179</v>
      </c>
      <c r="G120" s="98">
        <f>IFERROR(((E120/F120)-1)*100,IF(E120+F120&lt;&gt;0,100,0))</f>
        <v>-21.129456807848769</v>
      </c>
    </row>
    <row r="121" spans="1:7" s="16" customFormat="1" ht="12" x14ac:dyDescent="0.2">
      <c r="A121" s="79" t="s">
        <v>74</v>
      </c>
      <c r="B121" s="67">
        <v>0</v>
      </c>
      <c r="C121" s="66">
        <v>2</v>
      </c>
      <c r="D121" s="98">
        <f>IFERROR(((B121/C121)-1)*100,IF(B121+C121&lt;&gt;0,100,0))</f>
        <v>-100</v>
      </c>
      <c r="E121" s="66">
        <v>141</v>
      </c>
      <c r="F121" s="66">
        <v>118</v>
      </c>
      <c r="G121" s="98">
        <f>IFERROR(((E121/F121)-1)*100,IF(E121+F121&lt;&gt;0,100,0))</f>
        <v>19.491525423728806</v>
      </c>
    </row>
    <row r="122" spans="1:7" s="28" customFormat="1" ht="12" x14ac:dyDescent="0.2">
      <c r="A122" s="81" t="s">
        <v>34</v>
      </c>
      <c r="B122" s="82">
        <f>SUM(B119:B121)</f>
        <v>118</v>
      </c>
      <c r="C122" s="82">
        <f>SUM(C119:C121)</f>
        <v>119</v>
      </c>
      <c r="D122" s="98">
        <f>IFERROR(((B122/C122)-1)*100,IF(B122+C122&lt;&gt;0,100,0))</f>
        <v>-0.84033613445377853</v>
      </c>
      <c r="E122" s="82">
        <f>SUM(E119:E121)</f>
        <v>3448</v>
      </c>
      <c r="F122" s="82">
        <f>SUM(F119:F121)</f>
        <v>4297</v>
      </c>
      <c r="G122" s="98">
        <f>IFERROR(((E122/F122)-1)*100,IF(E122+F122&lt;&gt;0,100,0))</f>
        <v>-19.757970677216662</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4</v>
      </c>
      <c r="C125" s="66">
        <v>41</v>
      </c>
      <c r="D125" s="98">
        <f>IFERROR(((B125/C125)-1)*100,IF(B125+C125&lt;&gt;0,100,0))</f>
        <v>-90.243902439024396</v>
      </c>
      <c r="E125" s="66">
        <v>335</v>
      </c>
      <c r="F125" s="66">
        <v>565</v>
      </c>
      <c r="G125" s="98">
        <f>IFERROR(((E125/F125)-1)*100,IF(E125+F125&lt;&gt;0,100,0))</f>
        <v>-40.707964601769909</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4</v>
      </c>
      <c r="C127" s="82">
        <f>SUM(C125:C126)</f>
        <v>41</v>
      </c>
      <c r="D127" s="98">
        <f>IFERROR(((B127/C127)-1)*100,IF(B127+C127&lt;&gt;0,100,0))</f>
        <v>-90.243902439024396</v>
      </c>
      <c r="E127" s="82">
        <f>SUM(E125:E126)</f>
        <v>335</v>
      </c>
      <c r="F127" s="82">
        <f>SUM(F125:F126)</f>
        <v>565</v>
      </c>
      <c r="G127" s="98">
        <f>IFERROR(((E127/F127)-1)*100,IF(E127+F127&lt;&gt;0,100,0))</f>
        <v>-40.707964601769909</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80871</v>
      </c>
      <c r="F130" s="78">
        <v>0</v>
      </c>
      <c r="G130" s="98">
        <f>IFERROR(((E130/F130)-1)*100,IF(E130+F130&lt;&gt;0,100,0))</f>
        <v>100</v>
      </c>
    </row>
    <row r="131" spans="1:7" s="16" customFormat="1" ht="12" x14ac:dyDescent="0.2">
      <c r="A131" s="79" t="s">
        <v>72</v>
      </c>
      <c r="B131" s="67">
        <v>49171</v>
      </c>
      <c r="C131" s="66">
        <v>173842</v>
      </c>
      <c r="D131" s="98">
        <f>IFERROR(((B131/C131)-1)*100,IF(B131+C131&lt;&gt;0,100,0))</f>
        <v>-71.715120626776027</v>
      </c>
      <c r="E131" s="66">
        <v>2899932</v>
      </c>
      <c r="F131" s="66">
        <v>3327060</v>
      </c>
      <c r="G131" s="98">
        <f>IFERROR(((E131/F131)-1)*100,IF(E131+F131&lt;&gt;0,100,0))</f>
        <v>-12.83800111810427</v>
      </c>
    </row>
    <row r="132" spans="1:7" s="16" customFormat="1" ht="12" x14ac:dyDescent="0.2">
      <c r="A132" s="79" t="s">
        <v>74</v>
      </c>
      <c r="B132" s="67">
        <v>0</v>
      </c>
      <c r="C132" s="66">
        <v>2</v>
      </c>
      <c r="D132" s="98">
        <f>IFERROR(((B132/C132)-1)*100,IF(B132+C132&lt;&gt;0,100,0))</f>
        <v>-100</v>
      </c>
      <c r="E132" s="66">
        <v>5616</v>
      </c>
      <c r="F132" s="66">
        <v>7119</v>
      </c>
      <c r="G132" s="98">
        <f>IFERROR(((E132/F132)-1)*100,IF(E132+F132&lt;&gt;0,100,0))</f>
        <v>-21.112515802781285</v>
      </c>
    </row>
    <row r="133" spans="1:7" s="16" customFormat="1" ht="12" x14ac:dyDescent="0.2">
      <c r="A133" s="81" t="s">
        <v>34</v>
      </c>
      <c r="B133" s="82">
        <f>SUM(B130:B132)</f>
        <v>49171</v>
      </c>
      <c r="C133" s="82">
        <f>SUM(C130:C132)</f>
        <v>173844</v>
      </c>
      <c r="D133" s="98">
        <f>IFERROR(((B133/C133)-1)*100,IF(B133+C133&lt;&gt;0,100,0))</f>
        <v>-71.715446032074738</v>
      </c>
      <c r="E133" s="82">
        <f>SUM(E130:E132)</f>
        <v>2986419</v>
      </c>
      <c r="F133" s="82">
        <f>SUM(F130:F132)</f>
        <v>3334179</v>
      </c>
      <c r="G133" s="98">
        <f>IFERROR(((E133/F133)-1)*100,IF(E133+F133&lt;&gt;0,100,0))</f>
        <v>-10.430153869963188</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3000</v>
      </c>
      <c r="C136" s="66">
        <v>12252</v>
      </c>
      <c r="D136" s="98">
        <f>IFERROR(((B136/C136)-1)*100,)</f>
        <v>-75.514201762977478</v>
      </c>
      <c r="E136" s="66">
        <v>128338</v>
      </c>
      <c r="F136" s="66">
        <v>336603</v>
      </c>
      <c r="G136" s="98">
        <f>IFERROR(((E136/F136)-1)*100,)</f>
        <v>-61.872591747548299</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3000</v>
      </c>
      <c r="C138" s="82">
        <f>SUM(C136:C137)</f>
        <v>12252</v>
      </c>
      <c r="D138" s="98">
        <f>IFERROR(((B138/C138)-1)*100,)</f>
        <v>-75.514201762977478</v>
      </c>
      <c r="E138" s="82">
        <f>SUM(E136:E137)</f>
        <v>128338</v>
      </c>
      <c r="F138" s="82">
        <f>SUM(F136:F137)</f>
        <v>336603</v>
      </c>
      <c r="G138" s="98">
        <f>IFERROR(((E138/F138)-1)*100,)</f>
        <v>-61.872591747548299</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1932016.6625000001</v>
      </c>
      <c r="F141" s="78">
        <v>0</v>
      </c>
      <c r="G141" s="98">
        <f>IFERROR(((E141/F141)-1)*100,IF(E141+F141&lt;&gt;0,100,0))</f>
        <v>100</v>
      </c>
    </row>
    <row r="142" spans="1:7" s="32" customFormat="1" x14ac:dyDescent="0.2">
      <c r="A142" s="79" t="s">
        <v>72</v>
      </c>
      <c r="B142" s="67">
        <v>4441291.5358499996</v>
      </c>
      <c r="C142" s="66">
        <v>13627213.62174</v>
      </c>
      <c r="D142" s="98">
        <f>IFERROR(((B142/C142)-1)*100,IF(B142+C142&lt;&gt;0,100,0))</f>
        <v>-67.40865991295064</v>
      </c>
      <c r="E142" s="66">
        <v>275430946.99835998</v>
      </c>
      <c r="F142" s="66">
        <v>318893904.89372998</v>
      </c>
      <c r="G142" s="98">
        <f>IFERROR(((E142/F142)-1)*100,IF(E142+F142&lt;&gt;0,100,0))</f>
        <v>-13.629284607949421</v>
      </c>
    </row>
    <row r="143" spans="1:7" s="32" customFormat="1" x14ac:dyDescent="0.2">
      <c r="A143" s="79" t="s">
        <v>74</v>
      </c>
      <c r="B143" s="67">
        <v>0</v>
      </c>
      <c r="C143" s="66">
        <v>12777.8</v>
      </c>
      <c r="D143" s="98">
        <f>IFERROR(((B143/C143)-1)*100,IF(B143+C143&lt;&gt;0,100,0))</f>
        <v>-100</v>
      </c>
      <c r="E143" s="66">
        <v>29567544.300000001</v>
      </c>
      <c r="F143" s="66">
        <v>35482059.280000001</v>
      </c>
      <c r="G143" s="98">
        <f>IFERROR(((E143/F143)-1)*100,IF(E143+F143&lt;&gt;0,100,0))</f>
        <v>-16.669029644888191</v>
      </c>
    </row>
    <row r="144" spans="1:7" s="16" customFormat="1" ht="12" x14ac:dyDescent="0.2">
      <c r="A144" s="81" t="s">
        <v>34</v>
      </c>
      <c r="B144" s="82">
        <f>SUM(B141:B143)</f>
        <v>4441291.5358499996</v>
      </c>
      <c r="C144" s="82">
        <f>SUM(C141:C143)</f>
        <v>13639991.421740001</v>
      </c>
      <c r="D144" s="98">
        <f>IFERROR(((B144/C144)-1)*100,IF(B144+C144&lt;&gt;0,100,0))</f>
        <v>-67.439191136357465</v>
      </c>
      <c r="E144" s="82">
        <f>SUM(E141:E143)</f>
        <v>306930507.96086001</v>
      </c>
      <c r="F144" s="82">
        <f>SUM(F141:F143)</f>
        <v>354375964.17373002</v>
      </c>
      <c r="G144" s="98">
        <f>IFERROR(((E144/F144)-1)*100,IF(E144+F144&lt;&gt;0,100,0))</f>
        <v>-13.388452098746251</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7816.5</v>
      </c>
      <c r="C147" s="66">
        <v>30133.991999999998</v>
      </c>
      <c r="D147" s="98">
        <f>IFERROR(((B147/C147)-1)*100,IF(B147+C147&lt;&gt;0,100,0))</f>
        <v>-74.060854599018938</v>
      </c>
      <c r="E147" s="66">
        <v>270116.87978999998</v>
      </c>
      <c r="F147" s="66">
        <v>540090.21507000003</v>
      </c>
      <c r="G147" s="98">
        <f>IFERROR(((E147/F147)-1)*100,IF(E147+F147&lt;&gt;0,100,0))</f>
        <v>-49.986711061782394</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7816.5</v>
      </c>
      <c r="C149" s="82">
        <f>SUM(C147:C148)</f>
        <v>30133.991999999998</v>
      </c>
      <c r="D149" s="98">
        <f>IFERROR(((B149/C149)-1)*100,IF(B149+C149&lt;&gt;0,100,0))</f>
        <v>-74.060854599018938</v>
      </c>
      <c r="E149" s="82">
        <f>SUM(E147:E148)</f>
        <v>270116.87978999998</v>
      </c>
      <c r="F149" s="82">
        <f>SUM(F147:F148)</f>
        <v>540090.21507000003</v>
      </c>
      <c r="G149" s="98">
        <f>IFERROR(((E149/F149)-1)*100,IF(E149+F149&lt;&gt;0,100,0))</f>
        <v>-49.986711061782394</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78">
        <v>0</v>
      </c>
      <c r="D152" s="98">
        <f>IFERROR(((B152/C152)-1)*100,IF(B152+C152&lt;&gt;0,100,0))</f>
        <v>100</v>
      </c>
      <c r="E152" s="78"/>
      <c r="F152" s="78"/>
      <c r="G152" s="65"/>
    </row>
    <row r="153" spans="1:7" s="16" customFormat="1" ht="12" x14ac:dyDescent="0.2">
      <c r="A153" s="79" t="s">
        <v>72</v>
      </c>
      <c r="B153" s="67">
        <v>1067425</v>
      </c>
      <c r="C153" s="66">
        <v>1050616</v>
      </c>
      <c r="D153" s="98">
        <f>IFERROR(((B153/C153)-1)*100,IF(B153+C153&lt;&gt;0,100,0))</f>
        <v>1.5999185239897296</v>
      </c>
      <c r="E153" s="78"/>
      <c r="F153" s="78"/>
      <c r="G153" s="65"/>
    </row>
    <row r="154" spans="1:7" s="16" customFormat="1" ht="12" x14ac:dyDescent="0.2">
      <c r="A154" s="79" t="s">
        <v>74</v>
      </c>
      <c r="B154" s="67">
        <v>2184</v>
      </c>
      <c r="C154" s="66">
        <v>2003</v>
      </c>
      <c r="D154" s="98">
        <f>IFERROR(((B154/C154)-1)*100,IF(B154+C154&lt;&gt;0,100,0))</f>
        <v>9.0364453320020068</v>
      </c>
      <c r="E154" s="78"/>
      <c r="F154" s="78"/>
      <c r="G154" s="65"/>
    </row>
    <row r="155" spans="1:7" s="28" customFormat="1" ht="12" x14ac:dyDescent="0.2">
      <c r="A155" s="81" t="s">
        <v>34</v>
      </c>
      <c r="B155" s="82">
        <f>SUM(B152:B154)</f>
        <v>1100080</v>
      </c>
      <c r="C155" s="82">
        <f>SUM(C152:C154)</f>
        <v>1052619</v>
      </c>
      <c r="D155" s="98">
        <f>IFERROR(((B155/C155)-1)*100,IF(B155+C155&lt;&gt;0,100,0))</f>
        <v>4.5088488807441207</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156535</v>
      </c>
      <c r="C158" s="66">
        <v>428367</v>
      </c>
      <c r="D158" s="98">
        <f>IFERROR(((B158/C158)-1)*100,IF(B158+C158&lt;&gt;0,100,0))</f>
        <v>-63.457736006741882</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156535</v>
      </c>
      <c r="C160" s="82">
        <f>SUM(C158:C159)</f>
        <v>428367</v>
      </c>
      <c r="D160" s="98">
        <f>IFERROR(((B160/C160)-1)*100,IF(B160+C160&lt;&gt;0,100,0))</f>
        <v>-63.457736006741882</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9068</v>
      </c>
      <c r="C168" s="113">
        <v>6378</v>
      </c>
      <c r="D168" s="111">
        <f>IFERROR(((B168/C168)-1)*100,IF(B168+C168&lt;&gt;0,100,0))</f>
        <v>42.176230793352154</v>
      </c>
      <c r="E168" s="113">
        <v>128549</v>
      </c>
      <c r="F168" s="113">
        <v>153518</v>
      </c>
      <c r="G168" s="111">
        <f>IFERROR(((E168/F168)-1)*100,IF(E168+F168&lt;&gt;0,100,0))</f>
        <v>-16.264542268659056</v>
      </c>
    </row>
    <row r="169" spans="1:7" x14ac:dyDescent="0.2">
      <c r="A169" s="101" t="s">
        <v>32</v>
      </c>
      <c r="B169" s="112">
        <v>59143</v>
      </c>
      <c r="C169" s="113">
        <v>39139</v>
      </c>
      <c r="D169" s="111">
        <f t="shared" ref="D169:D171" si="5">IFERROR(((B169/C169)-1)*100,IF(B169+C169&lt;&gt;0,100,0))</f>
        <v>51.110145890288464</v>
      </c>
      <c r="E169" s="113">
        <v>856208</v>
      </c>
      <c r="F169" s="113">
        <v>844891</v>
      </c>
      <c r="G169" s="111">
        <f>IFERROR(((E169/F169)-1)*100,IF(E169+F169&lt;&gt;0,100,0))</f>
        <v>1.3394627235939316</v>
      </c>
    </row>
    <row r="170" spans="1:7" x14ac:dyDescent="0.2">
      <c r="A170" s="101" t="s">
        <v>92</v>
      </c>
      <c r="B170" s="112">
        <v>19346975</v>
      </c>
      <c r="C170" s="113">
        <v>11114316</v>
      </c>
      <c r="D170" s="111">
        <f t="shared" si="5"/>
        <v>74.072565509204537</v>
      </c>
      <c r="E170" s="113">
        <v>272851451</v>
      </c>
      <c r="F170" s="113">
        <v>217017499</v>
      </c>
      <c r="G170" s="111">
        <f>IFERROR(((E170/F170)-1)*100,IF(E170+F170&lt;&gt;0,100,0))</f>
        <v>25.727857088612005</v>
      </c>
    </row>
    <row r="171" spans="1:7" x14ac:dyDescent="0.2">
      <c r="A171" s="101" t="s">
        <v>93</v>
      </c>
      <c r="B171" s="112">
        <v>109184</v>
      </c>
      <c r="C171" s="113">
        <v>124597</v>
      </c>
      <c r="D171" s="111">
        <f t="shared" si="5"/>
        <v>-12.370281788486082</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340</v>
      </c>
      <c r="C174" s="113">
        <v>493</v>
      </c>
      <c r="D174" s="111">
        <f t="shared" ref="D174:D177" si="6">IFERROR(((B174/C174)-1)*100,IF(B174+C174&lt;&gt;0,100,0))</f>
        <v>-31.034482758620683</v>
      </c>
      <c r="E174" s="113">
        <v>5544</v>
      </c>
      <c r="F174" s="113">
        <v>7023</v>
      </c>
      <c r="G174" s="111">
        <f t="shared" ref="G174" si="7">IFERROR(((E174/F174)-1)*100,IF(E174+F174&lt;&gt;0,100,0))</f>
        <v>-21.059376334899614</v>
      </c>
    </row>
    <row r="175" spans="1:7" x14ac:dyDescent="0.2">
      <c r="A175" s="101" t="s">
        <v>32</v>
      </c>
      <c r="B175" s="112">
        <v>6313</v>
      </c>
      <c r="C175" s="113">
        <v>6712</v>
      </c>
      <c r="D175" s="111">
        <f t="shared" si="6"/>
        <v>-5.9445768772348089</v>
      </c>
      <c r="E175" s="113">
        <v>68809</v>
      </c>
      <c r="F175" s="113">
        <v>76365</v>
      </c>
      <c r="G175" s="111">
        <f t="shared" ref="G175" si="8">IFERROR(((E175/F175)-1)*100,IF(E175+F175&lt;&gt;0,100,0))</f>
        <v>-9.894585215740193</v>
      </c>
    </row>
    <row r="176" spans="1:7" x14ac:dyDescent="0.2">
      <c r="A176" s="101" t="s">
        <v>92</v>
      </c>
      <c r="B176" s="112">
        <v>63044</v>
      </c>
      <c r="C176" s="113">
        <v>47955</v>
      </c>
      <c r="D176" s="111">
        <f t="shared" si="6"/>
        <v>31.464915024502126</v>
      </c>
      <c r="E176" s="113">
        <v>1233766</v>
      </c>
      <c r="F176" s="113">
        <v>647614</v>
      </c>
      <c r="G176" s="111">
        <f t="shared" ref="G176" si="9">IFERROR(((E176/F176)-1)*100,IF(E176+F176&lt;&gt;0,100,0))</f>
        <v>90.509470147340849</v>
      </c>
    </row>
    <row r="177" spans="1:7" x14ac:dyDescent="0.2">
      <c r="A177" s="101" t="s">
        <v>93</v>
      </c>
      <c r="B177" s="112">
        <v>45589</v>
      </c>
      <c r="C177" s="113">
        <v>40421</v>
      </c>
      <c r="D177" s="111">
        <f t="shared" si="6"/>
        <v>12.785433314366301</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2021-04-19T06:17:32Z</dcterms:modified>
</cp:coreProperties>
</file>