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2060AA9B-4023-4C53-9D4A-199CD880F1D9}"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<sst xmlns="http://schemas.openxmlformats.org/spreadsheetml/2006/main" count="265" uniqueCount="100">
  <si>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</si>
  <si>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</si>
  <si>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</si>
  <si>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</si>
  <si>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</si>
  <si>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</si>
  <si>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</si>
  <si>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</si>
  <si>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</si>
  <si>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</si>
  <si>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</si>
  <si>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</si>
  <si>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</si>
  <si>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</si>
  <si>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</si>
  <si>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</si>
  <si>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</si>
  <si>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</si>
  <si>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</si>
  <si>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</si>
  <si>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</si>
  <si>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</si>
  <si>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</si>
  <si>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</si>
  <si>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</si>
  <si>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</si>
  <si>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</si>
  <si>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</si>
  <si>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</si>
  <si>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</si>
  <si>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</si>
  <si>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</si>
  <si>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</si>
  <si>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</si>
  <si>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</si>
  <si>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</si>
  <si>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</si>
  <si>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</si>
  <si>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</si>
  <si>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</si>
  <si>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</si>
  <si>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</si>
  <si>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</si>
  <si>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</si>
  <si>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</si>
  <si>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</si>
  <si>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</si>
  <si>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</si>
  <si>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</si>
  <si>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</si>
  <si>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</si>
  <si>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</si>
  <si>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</si>
  <si>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</si>
  <si>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</si>
  <si>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</si>
  <si>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</si>
  <si>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</si>
  <si>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</si>
  <si>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</si>
  <si>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</si>
  <si>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</si>
  <si>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</si>
  <si>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</si>
  <si>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</si>
  <si>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</si>
  <si>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</si>
  <si>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</si>
  <si>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</si>
  <si>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</si>
  <si>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</si>
  <si>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</si>
  <si>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</si>
  <si>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</si>
  <si>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</si>
  <si>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</si>
  <si>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</si>
  <si>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</si>
  <si>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</si>
  <si>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</si>
  <si>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</si>
  <si>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</si>
  <si>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</si>
  <si>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</si>
  <si>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</si>
  <si>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</si>
  <si>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</si>
  <si>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</si>
  <si>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</si>
  <si>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</si>
  <si>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</si>
  <si>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</si>
  <si>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</si>
  <si>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</si>
  <si>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</si>
  <si>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</si>
  <si>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</si>
  <si>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6 December 2024</t>
  </si>
  <si>
    <t>06.12.2024</t>
  </si>
  <si>
    <t>08.12.2023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</si>
</sst>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1703196</v>
      </c>
      <c r="C11" s="54">
        <v>1749764</v>
      </c>
      <c r="D11" s="73">
        <f>IFERROR(((B11/C11)-1)*100,IF(B11+C11&lt;&gt;0,100,0))</f>
        <v>-2.6613874785399672</v>
      </c>
      <c r="E11" s="54">
        <v>86505526</v>
      </c>
      <c r="F11" s="54">
        <v>76665515</v>
      </c>
      <c r="G11" s="73">
        <f>IFERROR(((E11/F11)-1)*100,IF(E11+F11&lt;&gt;0,100,0))</f>
        <v>12.834989760389659</v>
      </c>
    </row>
    <row r="12" spans="1:7" s="15" customFormat="1" ht="12" x14ac:dyDescent="0.2">
      <c r="A12" s="51" t="s">
        <v>9</v>
      </c>
      <c r="B12" s="54">
        <v>1534065.9539999999</v>
      </c>
      <c r="C12" s="54">
        <v>1392602.919</v>
      </c>
      <c r="D12" s="73">
        <f>IFERROR(((B12/C12)-1)*100,IF(B12+C12&lt;&gt;0,100,0))</f>
        <v>10.1581745284278</v>
      </c>
      <c r="E12" s="54">
        <v>71589674.321999997</v>
      </c>
      <c r="F12" s="54">
        <v>72524325.213</v>
      </c>
      <c r="G12" s="73">
        <f>IFERROR(((E12/F12)-1)*100,IF(E12+F12&lt;&gt;0,100,0))</f>
        <v>-1.2887412440653279</v>
      </c>
    </row>
    <row r="13" spans="1:7" s="15" customFormat="1" ht="12" x14ac:dyDescent="0.2">
      <c r="A13" s="51" t="s">
        <v>10</v>
      </c>
      <c r="B13" s="54">
        <v>112923625.098151</v>
      </c>
      <c r="C13" s="54">
        <v>90404157.242255807</v>
      </c>
      <c r="D13" s="73">
        <f>IFERROR(((B13/C13)-1)*100,IF(B13+C13&lt;&gt;0,100,0))</f>
        <v>24.909770239381611</v>
      </c>
      <c r="E13" s="54">
        <v>5067333522.9770098</v>
      </c>
      <c r="F13" s="54">
        <v>5069697117.0248098</v>
      </c>
      <c r="G13" s="73">
        <f>IFERROR(((E13/F13)-1)*100,IF(E13+F13&lt;&gt;0,100,0))</f>
        <v>-4.662199719708271E-2</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490</v>
      </c>
      <c r="C16" s="54">
        <v>334</v>
      </c>
      <c r="D16" s="73">
        <f>IFERROR(((B16/C16)-1)*100,IF(B16+C16&lt;&gt;0,100,0))</f>
        <v>46.706586826347298</v>
      </c>
      <c r="E16" s="54">
        <v>21634</v>
      </c>
      <c r="F16" s="54">
        <v>18032</v>
      </c>
      <c r="G16" s="73">
        <f>IFERROR(((E16/F16)-1)*100,IF(E16+F16&lt;&gt;0,100,0))</f>
        <v>19.97559893522627</v>
      </c>
    </row>
    <row r="17" spans="1:7" s="15" customFormat="1" ht="12" x14ac:dyDescent="0.2">
      <c r="A17" s="51" t="s">
        <v>9</v>
      </c>
      <c r="B17" s="54">
        <v>153043.821</v>
      </c>
      <c r="C17" s="54">
        <v>149356.30300000001</v>
      </c>
      <c r="D17" s="73">
        <f>IFERROR(((B17/C17)-1)*100,IF(B17+C17&lt;&gt;0,100,0))</f>
        <v>2.4689403298901791</v>
      </c>
      <c r="E17" s="54">
        <v>10403388.854</v>
      </c>
      <c r="F17" s="54">
        <v>7914106.8710000003</v>
      </c>
      <c r="G17" s="73">
        <f>IFERROR(((E17/F17)-1)*100,IF(E17+F17&lt;&gt;0,100,0))</f>
        <v>31.453732222413898</v>
      </c>
    </row>
    <row r="18" spans="1:7" s="15" customFormat="1" ht="12" x14ac:dyDescent="0.2">
      <c r="A18" s="51" t="s">
        <v>10</v>
      </c>
      <c r="B18" s="54">
        <v>18543302.8621963</v>
      </c>
      <c r="C18" s="54">
        <v>6845927.2788658403</v>
      </c>
      <c r="D18" s="73">
        <f>IFERROR(((B18/C18)-1)*100,IF(B18+C18&lt;&gt;0,100,0))</f>
        <v>170.86619689112962</v>
      </c>
      <c r="E18" s="54">
        <v>592173007.23065305</v>
      </c>
      <c r="F18" s="54">
        <v>451453386.63137001</v>
      </c>
      <c r="G18" s="73">
        <f>IFERROR(((E18/F18)-1)*100,IF(E18+F18&lt;&gt;0,100,0))</f>
        <v>31.170354407859669</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19788838.916420002</v>
      </c>
      <c r="C24" s="53">
        <v>14047897.03001</v>
      </c>
      <c r="D24" s="52">
        <f>B24-C24</f>
        <v>5740941.8864100017</v>
      </c>
      <c r="E24" s="54">
        <v>726200869.55587995</v>
      </c>
      <c r="F24" s="54">
        <v>710805999.52151</v>
      </c>
      <c r="G24" s="52">
        <f>E24-F24</f>
        <v>15394870.034369946</v>
      </c>
    </row>
    <row r="25" spans="1:7" s="15" customFormat="1" ht="12" x14ac:dyDescent="0.2">
      <c r="A25" s="55" t="s">
        <v>15</v>
      </c>
      <c r="B25" s="53">
        <v>23714826.598839998</v>
      </c>
      <c r="C25" s="53">
        <v>17090376.982870001</v>
      </c>
      <c r="D25" s="52">
        <f>B25-C25</f>
        <v>6624449.6159699969</v>
      </c>
      <c r="E25" s="54">
        <v>851862191.42426002</v>
      </c>
      <c r="F25" s="54">
        <v>830552508.36667001</v>
      </c>
      <c r="G25" s="52">
        <f>E25-F25</f>
        <v>21309683.057590008</v>
      </c>
    </row>
    <row r="26" spans="1:7" s="25" customFormat="1" ht="12" x14ac:dyDescent="0.2">
      <c r="A26" s="56" t="s">
        <v>16</v>
      </c>
      <c r="B26" s="57">
        <f>B24-B25</f>
        <v>-3925987.6824199967</v>
      </c>
      <c r="C26" s="57">
        <f>C24-C25</f>
        <v>-3042479.9528600015</v>
      </c>
      <c r="D26" s="57"/>
      <c r="E26" s="57">
        <f>E24-E25</f>
        <v>-125661321.86838007</v>
      </c>
      <c r="F26" s="57">
        <f>F24-F25</f>
        <v>-119746508.84516001</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86938.442576879999</v>
      </c>
      <c r="C33" s="104">
        <v>73790.851845259996</v>
      </c>
      <c r="D33" s="73">
        <f t="shared" ref="D33:D42" si="0">IFERROR(((B33/C33)-1)*100,IF(B33+C33&lt;&gt;0,100,0))</f>
        <v>17.817372211924877</v>
      </c>
      <c r="E33" s="51"/>
      <c r="F33" s="104">
        <v>87298.85</v>
      </c>
      <c r="G33" s="104">
        <v>84510.44</v>
      </c>
    </row>
    <row r="34" spans="1:7" s="15" customFormat="1" ht="12" x14ac:dyDescent="0.2">
      <c r="A34" s="51" t="s">
        <v>23</v>
      </c>
      <c r="B34" s="104">
        <v>93001.506220569994</v>
      </c>
      <c r="C34" s="104">
        <v>74887.098756759995</v>
      </c>
      <c r="D34" s="73">
        <f t="shared" si="0"/>
        <v>24.188956128007067</v>
      </c>
      <c r="E34" s="51"/>
      <c r="F34" s="104">
        <v>93644.43</v>
      </c>
      <c r="G34" s="104">
        <v>91156.19</v>
      </c>
    </row>
    <row r="35" spans="1:7" s="15" customFormat="1" ht="12" x14ac:dyDescent="0.2">
      <c r="A35" s="51" t="s">
        <v>24</v>
      </c>
      <c r="B35" s="104">
        <v>92861.020344060002</v>
      </c>
      <c r="C35" s="104">
        <v>69482.684135910007</v>
      </c>
      <c r="D35" s="73">
        <f t="shared" si="0"/>
        <v>33.646276765044568</v>
      </c>
      <c r="E35" s="51"/>
      <c r="F35" s="104">
        <v>92861.02</v>
      </c>
      <c r="G35" s="104">
        <v>90793.25</v>
      </c>
    </row>
    <row r="36" spans="1:7" s="15" customFormat="1" ht="12" x14ac:dyDescent="0.2">
      <c r="A36" s="51" t="s">
        <v>25</v>
      </c>
      <c r="B36" s="104">
        <v>78365.225684999998</v>
      </c>
      <c r="C36" s="104">
        <v>67667.221859640005</v>
      </c>
      <c r="D36" s="73">
        <f t="shared" si="0"/>
        <v>15.809728153980561</v>
      </c>
      <c r="E36" s="51"/>
      <c r="F36" s="104">
        <v>78774.11</v>
      </c>
      <c r="G36" s="104">
        <v>76012.160000000003</v>
      </c>
    </row>
    <row r="37" spans="1:7" s="15" customFormat="1" ht="12" x14ac:dyDescent="0.2">
      <c r="A37" s="51" t="s">
        <v>79</v>
      </c>
      <c r="B37" s="104">
        <v>54840.356752580003</v>
      </c>
      <c r="C37" s="104">
        <v>53974.172477079999</v>
      </c>
      <c r="D37" s="73">
        <f t="shared" si="0"/>
        <v>1.6048125163342197</v>
      </c>
      <c r="E37" s="51"/>
      <c r="F37" s="104">
        <v>57338.82</v>
      </c>
      <c r="G37" s="104">
        <v>54572.68</v>
      </c>
    </row>
    <row r="38" spans="1:7" s="15" customFormat="1" ht="12" x14ac:dyDescent="0.2">
      <c r="A38" s="51" t="s">
        <v>26</v>
      </c>
      <c r="B38" s="104">
        <v>121474.75885304</v>
      </c>
      <c r="C38" s="104">
        <v>103207.65021158</v>
      </c>
      <c r="D38" s="73">
        <f t="shared" si="0"/>
        <v>17.699374614199304</v>
      </c>
      <c r="E38" s="51"/>
      <c r="F38" s="104">
        <v>121825.91</v>
      </c>
      <c r="G38" s="104">
        <v>116073.52</v>
      </c>
    </row>
    <row r="39" spans="1:7" s="15" customFormat="1" ht="12" x14ac:dyDescent="0.2">
      <c r="A39" s="51" t="s">
        <v>27</v>
      </c>
      <c r="B39" s="104">
        <v>21575.170860630002</v>
      </c>
      <c r="C39" s="104">
        <v>16682.23257765</v>
      </c>
      <c r="D39" s="73">
        <f t="shared" si="0"/>
        <v>29.33023658677023</v>
      </c>
      <c r="E39" s="51"/>
      <c r="F39" s="104">
        <v>21683.78</v>
      </c>
      <c r="G39" s="104">
        <v>20761.55</v>
      </c>
    </row>
    <row r="40" spans="1:7" s="15" customFormat="1" ht="12" x14ac:dyDescent="0.2">
      <c r="A40" s="51" t="s">
        <v>28</v>
      </c>
      <c r="B40" s="104">
        <v>123817.27636790001</v>
      </c>
      <c r="C40" s="104">
        <v>102103.70777429</v>
      </c>
      <c r="D40" s="73">
        <f t="shared" si="0"/>
        <v>21.266190099197878</v>
      </c>
      <c r="E40" s="51"/>
      <c r="F40" s="104">
        <v>124267.97</v>
      </c>
      <c r="G40" s="104">
        <v>118966.94</v>
      </c>
    </row>
    <row r="41" spans="1:7" s="15" customFormat="1" ht="12" x14ac:dyDescent="0.2">
      <c r="A41" s="51" t="s">
        <v>29</v>
      </c>
      <c r="B41" s="59"/>
      <c r="C41" s="59"/>
      <c r="D41" s="73">
        <f t="shared" si="0"/>
        <v>0</v>
      </c>
      <c r="E41" s="51"/>
      <c r="F41" s="59"/>
      <c r="G41" s="59"/>
    </row>
    <row r="42" spans="1:7" s="15" customFormat="1" ht="12" x14ac:dyDescent="0.2">
      <c r="A42" s="51" t="s">
        <v>78</v>
      </c>
      <c r="B42" s="104">
        <v>580.12559454999996</v>
      </c>
      <c r="C42" s="104">
        <v>664.14041127999997</v>
      </c>
      <c r="D42" s="73">
        <f t="shared" si="0"/>
        <v>-12.650158807243484</v>
      </c>
      <c r="E42" s="51"/>
      <c r="F42" s="104">
        <v>588.05999999999995</v>
      </c>
      <c r="G42" s="104">
        <v>577.09</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19641.0199028278</v>
      </c>
      <c r="D48" s="59"/>
      <c r="E48" s="105">
        <v>18446.720973560401</v>
      </c>
      <c r="F48" s="59"/>
      <c r="G48" s="73">
        <f>IFERROR(((C48/E48)-1)*100,IF(C48+E48&lt;&gt;0,100,0))</f>
        <v>6.4743155760808691</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3444</v>
      </c>
      <c r="D54" s="62"/>
      <c r="E54" s="106">
        <v>585843</v>
      </c>
      <c r="F54" s="106">
        <v>70271563.549999997</v>
      </c>
      <c r="G54" s="106">
        <v>10599272.96534</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6832</v>
      </c>
      <c r="C68" s="53">
        <v>6563</v>
      </c>
      <c r="D68" s="73">
        <f>IFERROR(((B68/C68)-1)*100,IF(B68+C68&lt;&gt;0,100,0))</f>
        <v>4.0987353344507094</v>
      </c>
      <c r="E68" s="53">
        <v>300458</v>
      </c>
      <c r="F68" s="53">
        <v>316558</v>
      </c>
      <c r="G68" s="73">
        <f>IFERROR(((E68/F68)-1)*100,IF(E68+F68&lt;&gt;0,100,0))</f>
        <v>-5.0859558122050341</v>
      </c>
    </row>
    <row r="69" spans="1:7" s="15" customFormat="1" ht="12" x14ac:dyDescent="0.2">
      <c r="A69" s="66" t="s">
        <v>54</v>
      </c>
      <c r="B69" s="54">
        <v>254223522.169</v>
      </c>
      <c r="C69" s="53">
        <v>281040586.75599998</v>
      </c>
      <c r="D69" s="73">
        <f>IFERROR(((B69/C69)-1)*100,IF(B69+C69&lt;&gt;0,100,0))</f>
        <v>-9.5420611295131579</v>
      </c>
      <c r="E69" s="53">
        <v>11953393428.023001</v>
      </c>
      <c r="F69" s="53">
        <v>11900613856.507999</v>
      </c>
      <c r="G69" s="73">
        <f>IFERROR(((E69/F69)-1)*100,IF(E69+F69&lt;&gt;0,100,0))</f>
        <v>0.44350293313766276</v>
      </c>
    </row>
    <row r="70" spans="1:7" s="15" customFormat="1" ht="12" x14ac:dyDescent="0.2">
      <c r="A70" s="66" t="s">
        <v>55</v>
      </c>
      <c r="B70" s="54">
        <v>249398179.13955</v>
      </c>
      <c r="C70" s="53">
        <v>241794262.70282999</v>
      </c>
      <c r="D70" s="73">
        <f>IFERROR(((B70/C70)-1)*100,IF(B70+C70&lt;&gt;0,100,0))</f>
        <v>3.1447877843426619</v>
      </c>
      <c r="E70" s="53">
        <v>10900418090.981899</v>
      </c>
      <c r="F70" s="53">
        <v>10688082462.643999</v>
      </c>
      <c r="G70" s="73">
        <f>IFERROR(((E70/F70)-1)*100,IF(E70+F70&lt;&gt;0,100,0))</f>
        <v>1.9866578413858305</v>
      </c>
    </row>
    <row r="71" spans="1:7" s="15" customFormat="1" ht="12" x14ac:dyDescent="0.2">
      <c r="A71" s="66" t="s">
        <v>93</v>
      </c>
      <c r="B71" s="73">
        <f>IFERROR(B69/B68/1000,)</f>
        <v>37.210702893588987</v>
      </c>
      <c r="C71" s="73">
        <f>IFERROR(C69/C68/1000,)</f>
        <v>42.821969641322561</v>
      </c>
      <c r="D71" s="73">
        <f>IFERROR(((B71/C71)-1)*100,IF(B71+C71&lt;&gt;0,100,0))</f>
        <v>-13.103710069232278</v>
      </c>
      <c r="E71" s="73">
        <f>IFERROR(E69/E68/1000,)</f>
        <v>39.783907993872695</v>
      </c>
      <c r="F71" s="73">
        <f>IFERROR(F69/F68/1000,)</f>
        <v>37.593786467276132</v>
      </c>
      <c r="G71" s="73">
        <f>IFERROR(((E71/F71)-1)*100,IF(E71+F71&lt;&gt;0,100,0))</f>
        <v>5.8257540205559621</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2502</v>
      </c>
      <c r="C74" s="53">
        <v>2574</v>
      </c>
      <c r="D74" s="73">
        <f>IFERROR(((B74/C74)-1)*100,IF(B74+C74&lt;&gt;0,100,0))</f>
        <v>-2.7972027972028024</v>
      </c>
      <c r="E74" s="53">
        <v>125792</v>
      </c>
      <c r="F74" s="53">
        <v>133448</v>
      </c>
      <c r="G74" s="73">
        <f>IFERROR(((E74/F74)-1)*100,IF(E74+F74&lt;&gt;0,100,0))</f>
        <v>-5.7370661231341042</v>
      </c>
    </row>
    <row r="75" spans="1:7" s="15" customFormat="1" ht="12" x14ac:dyDescent="0.2">
      <c r="A75" s="66" t="s">
        <v>54</v>
      </c>
      <c r="B75" s="54">
        <v>738362018.29200006</v>
      </c>
      <c r="C75" s="53">
        <v>689708252.23199999</v>
      </c>
      <c r="D75" s="73">
        <f>IFERROR(((B75/C75)-1)*100,IF(B75+C75&lt;&gt;0,100,0))</f>
        <v>7.0542531429121036</v>
      </c>
      <c r="E75" s="53">
        <v>32919432793.561001</v>
      </c>
      <c r="F75" s="53">
        <v>29635738633.630001</v>
      </c>
      <c r="G75" s="73">
        <f>IFERROR(((E75/F75)-1)*100,IF(E75+F75&lt;&gt;0,100,0))</f>
        <v>11.080183289930678</v>
      </c>
    </row>
    <row r="76" spans="1:7" s="15" customFormat="1" ht="12" x14ac:dyDescent="0.2">
      <c r="A76" s="66" t="s">
        <v>55</v>
      </c>
      <c r="B76" s="54">
        <v>722674643.67033994</v>
      </c>
      <c r="C76" s="53">
        <v>622410623.40899003</v>
      </c>
      <c r="D76" s="73">
        <f>IFERROR(((B76/C76)-1)*100,IF(B76+C76&lt;&gt;0,100,0))</f>
        <v>16.108982798557705</v>
      </c>
      <c r="E76" s="53">
        <v>30076101783.567699</v>
      </c>
      <c r="F76" s="53">
        <v>26772403859.7439</v>
      </c>
      <c r="G76" s="73">
        <f>IFERROR(((E76/F76)-1)*100,IF(E76+F76&lt;&gt;0,100,0))</f>
        <v>12.339937575763882</v>
      </c>
    </row>
    <row r="77" spans="1:7" s="15" customFormat="1" ht="12" x14ac:dyDescent="0.2">
      <c r="A77" s="66" t="s">
        <v>93</v>
      </c>
      <c r="B77" s="73">
        <f>IFERROR(B75/B74/1000,)</f>
        <v>295.10872034052761</v>
      </c>
      <c r="C77" s="73">
        <f>IFERROR(C75/C74/1000,)</f>
        <v>267.95192394405592</v>
      </c>
      <c r="D77" s="73">
        <f>IFERROR(((B77/C77)-1)*100,IF(B77+C77&lt;&gt;0,100,0))</f>
        <v>10.134951075082267</v>
      </c>
      <c r="E77" s="73">
        <f>IFERROR(E75/E74/1000,)</f>
        <v>261.69734795186503</v>
      </c>
      <c r="F77" s="73">
        <f>IFERROR(F75/F74/1000,)</f>
        <v>222.07705348622684</v>
      </c>
      <c r="G77" s="73">
        <f>IFERROR(((E77/F77)-1)*100,IF(E77+F77&lt;&gt;0,100,0))</f>
        <v>17.840787169888948</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204</v>
      </c>
      <c r="C80" s="53">
        <v>147</v>
      </c>
      <c r="D80" s="73">
        <f>IFERROR(((B80/C80)-1)*100,IF(B80+C80&lt;&gt;0,100,0))</f>
        <v>38.775510204081634</v>
      </c>
      <c r="E80" s="53">
        <v>11677</v>
      </c>
      <c r="F80" s="53">
        <v>10651</v>
      </c>
      <c r="G80" s="73">
        <f>IFERROR(((E80/F80)-1)*100,IF(E80+F80&lt;&gt;0,100,0))</f>
        <v>9.6328983194066353</v>
      </c>
    </row>
    <row r="81" spans="1:7" s="15" customFormat="1" ht="12" x14ac:dyDescent="0.2">
      <c r="A81" s="66" t="s">
        <v>54</v>
      </c>
      <c r="B81" s="54">
        <v>19951419.348000001</v>
      </c>
      <c r="C81" s="53">
        <v>31263437.682</v>
      </c>
      <c r="D81" s="73">
        <f>IFERROR(((B81/C81)-1)*100,IF(B81+C81&lt;&gt;0,100,0))</f>
        <v>-36.182899811151991</v>
      </c>
      <c r="E81" s="53">
        <v>1076150175.707</v>
      </c>
      <c r="F81" s="53">
        <v>1255725392.2190001</v>
      </c>
      <c r="G81" s="73">
        <f>IFERROR(((E81/F81)-1)*100,IF(E81+F81&lt;&gt;0,100,0))</f>
        <v>-14.30051646838738</v>
      </c>
    </row>
    <row r="82" spans="1:7" s="15" customFormat="1" ht="12" x14ac:dyDescent="0.2">
      <c r="A82" s="66" t="s">
        <v>55</v>
      </c>
      <c r="B82" s="54">
        <v>2780505.5495600598</v>
      </c>
      <c r="C82" s="53">
        <v>10585054.6734899</v>
      </c>
      <c r="D82" s="73">
        <f>IFERROR(((B82/C82)-1)*100,IF(B82+C82&lt;&gt;0,100,0))</f>
        <v>-73.731779047643542</v>
      </c>
      <c r="E82" s="53">
        <v>235925473.78559399</v>
      </c>
      <c r="F82" s="53">
        <v>397312345.22116399</v>
      </c>
      <c r="G82" s="73">
        <f>IFERROR(((E82/F82)-1)*100,IF(E82+F82&lt;&gt;0,100,0))</f>
        <v>-40.619646828676814</v>
      </c>
    </row>
    <row r="83" spans="1:7" x14ac:dyDescent="0.2">
      <c r="A83" s="66" t="s">
        <v>93</v>
      </c>
      <c r="B83" s="73">
        <f>IFERROR(B81/B80/1000,)</f>
        <v>97.801075235294121</v>
      </c>
      <c r="C83" s="73">
        <f>IFERROR(C81/C80/1000,)</f>
        <v>212.67644681632652</v>
      </c>
      <c r="D83" s="73">
        <f>IFERROR(((B83/C83)-1)*100,IF(B83+C83&lt;&gt;0,100,0))</f>
        <v>-54.01414839333011</v>
      </c>
      <c r="E83" s="73">
        <f>IFERROR(E81/E80/1000,)</f>
        <v>92.159816366104309</v>
      </c>
      <c r="F83" s="73">
        <f>IFERROR(F81/F80/1000,)</f>
        <v>117.8974173522674</v>
      </c>
      <c r="G83" s="73">
        <f>IFERROR(((E83/F83)-1)*100,IF(E83+F83&lt;&gt;0,100,0))</f>
        <v>-21.830504487864509</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9538</v>
      </c>
      <c r="C86" s="51">
        <f>C68+C74+C80</f>
        <v>9284</v>
      </c>
      <c r="D86" s="73">
        <f>IFERROR(((B86/C86)-1)*100,IF(B86+C86&lt;&gt;0,100,0))</f>
        <v>2.7358897027143447</v>
      </c>
      <c r="E86" s="51">
        <f>E68+E74+E80</f>
        <v>437927</v>
      </c>
      <c r="F86" s="51">
        <f>F68+F74+F80</f>
        <v>460657</v>
      </c>
      <c r="G86" s="73">
        <f>IFERROR(((E86/F86)-1)*100,IF(E86+F86&lt;&gt;0,100,0))</f>
        <v>-4.9342569417158533</v>
      </c>
    </row>
    <row r="87" spans="1:7" s="15" customFormat="1" ht="12" x14ac:dyDescent="0.2">
      <c r="A87" s="66" t="s">
        <v>54</v>
      </c>
      <c r="B87" s="51">
        <f t="shared" ref="B87:C87" si="1">B69+B75+B81</f>
        <v>1012536959.8090001</v>
      </c>
      <c r="C87" s="51">
        <f t="shared" si="1"/>
        <v>1002012276.67</v>
      </c>
      <c r="D87" s="73">
        <f>IFERROR(((B87/C87)-1)*100,IF(B87+C87&lt;&gt;0,100,0))</f>
        <v>1.0503547096226251</v>
      </c>
      <c r="E87" s="51">
        <f t="shared" ref="E87:F87" si="2">E69+E75+E81</f>
        <v>45948976397.291</v>
      </c>
      <c r="F87" s="51">
        <f t="shared" si="2"/>
        <v>42792077882.357002</v>
      </c>
      <c r="G87" s="73">
        <f>IFERROR(((E87/F87)-1)*100,IF(E87+F87&lt;&gt;0,100,0))</f>
        <v>7.3772966192781508</v>
      </c>
    </row>
    <row r="88" spans="1:7" s="15" customFormat="1" ht="12" x14ac:dyDescent="0.2">
      <c r="A88" s="66" t="s">
        <v>55</v>
      </c>
      <c r="B88" s="51">
        <f t="shared" ref="B88:C88" si="3">B70+B76+B82</f>
        <v>974853328.35944998</v>
      </c>
      <c r="C88" s="51">
        <f t="shared" si="3"/>
        <v>874789940.78530991</v>
      </c>
      <c r="D88" s="73">
        <f>IFERROR(((B88/C88)-1)*100,IF(B88+C88&lt;&gt;0,100,0))</f>
        <v>11.438561751671706</v>
      </c>
      <c r="E88" s="51">
        <f t="shared" ref="E88:F88" si="4">E70+E76+E82</f>
        <v>41212445348.33519</v>
      </c>
      <c r="F88" s="51">
        <f t="shared" si="4"/>
        <v>37857798667.609062</v>
      </c>
      <c r="G88" s="73">
        <f>IFERROR(((E88/F88)-1)*100,IF(E88+F88&lt;&gt;0,100,0))</f>
        <v>8.8611773499560176</v>
      </c>
    </row>
    <row r="89" spans="1:7" x14ac:dyDescent="0.2">
      <c r="A89" s="66" t="s">
        <v>94</v>
      </c>
      <c r="B89" s="73">
        <f>IFERROR((B75/B87)*100,IF(B75+B87&lt;&gt;0,100,0))</f>
        <v>72.921981873262283</v>
      </c>
      <c r="C89" s="73">
        <f>IFERROR((C75/C87)*100,IF(C75+C87&lt;&gt;0,100,0))</f>
        <v>68.832315560455612</v>
      </c>
      <c r="D89" s="73">
        <f>IFERROR(((B89/C89)-1)*100,IF(B89+C89&lt;&gt;0,100,0))</f>
        <v>5.9414916954445784</v>
      </c>
      <c r="E89" s="73">
        <f>IFERROR((E75/E87)*100,IF(E75+E87&lt;&gt;0,100,0))</f>
        <v>71.643451877856904</v>
      </c>
      <c r="F89" s="73">
        <f>IFERROR((F75/F87)*100,IF(F75+F87&lt;&gt;0,100,0))</f>
        <v>69.255198859713929</v>
      </c>
      <c r="G89" s="73">
        <f>IFERROR(((E89/F89)-1)*100,IF(E89+F89&lt;&gt;0,100,0))</f>
        <v>3.4484819298269853</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105234896.54000001</v>
      </c>
      <c r="C97" s="107">
        <v>100105885.43000001</v>
      </c>
      <c r="D97" s="52">
        <f>B97-C97</f>
        <v>5129011.1099999994</v>
      </c>
      <c r="E97" s="107">
        <v>4585450042.4799995</v>
      </c>
      <c r="F97" s="107">
        <v>5754581564.1929998</v>
      </c>
      <c r="G97" s="68">
        <f>E97-F97</f>
        <v>-1169131521.7130003</v>
      </c>
    </row>
    <row r="98" spans="1:7" s="15" customFormat="1" ht="13.5" x14ac:dyDescent="0.2">
      <c r="A98" s="66" t="s">
        <v>88</v>
      </c>
      <c r="B98" s="53">
        <v>86779576.552000001</v>
      </c>
      <c r="C98" s="107">
        <v>95337608.126000002</v>
      </c>
      <c r="D98" s="52">
        <f>B98-C98</f>
        <v>-8558031.574000001</v>
      </c>
      <c r="E98" s="107">
        <v>4509739401.9569998</v>
      </c>
      <c r="F98" s="107">
        <v>5685471624.2729998</v>
      </c>
      <c r="G98" s="68">
        <f>E98-F98</f>
        <v>-1175732222.316</v>
      </c>
    </row>
    <row r="99" spans="1:7" s="15" customFormat="1" ht="12" x14ac:dyDescent="0.2">
      <c r="A99" s="69" t="s">
        <v>16</v>
      </c>
      <c r="B99" s="52">
        <f>B97-B98</f>
        <v>18455319.988000005</v>
      </c>
      <c r="C99" s="52">
        <f>C97-C98</f>
        <v>4768277.3040000051</v>
      </c>
      <c r="D99" s="70"/>
      <c r="E99" s="52">
        <f>E97-E98</f>
        <v>75710640.522999763</v>
      </c>
      <c r="F99" s="70">
        <f>F97-F98</f>
        <v>69109939.920000076</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1103.5942472326001</v>
      </c>
      <c r="C111" s="108">
        <v>922.74534545290101</v>
      </c>
      <c r="D111" s="73">
        <f>IFERROR(((B111/C111)-1)*100,IF(B111+C111&lt;&gt;0,100,0))</f>
        <v>19.59900450009151</v>
      </c>
      <c r="E111" s="72"/>
      <c r="F111" s="109">
        <v>1106.73506662058</v>
      </c>
      <c r="G111" s="109">
        <v>1101.7049965445899</v>
      </c>
    </row>
    <row r="112" spans="1:7" s="15" customFormat="1" ht="12" x14ac:dyDescent="0.2">
      <c r="A112" s="66" t="s">
        <v>50</v>
      </c>
      <c r="B112" s="109">
        <v>1086.5533743414501</v>
      </c>
      <c r="C112" s="108">
        <v>909.59097003169097</v>
      </c>
      <c r="D112" s="73">
        <f>IFERROR(((B112/C112)-1)*100,IF(B112+C112&lt;&gt;0,100,0))</f>
        <v>19.455162830342697</v>
      </c>
      <c r="E112" s="72"/>
      <c r="F112" s="109">
        <v>1089.57881516667</v>
      </c>
      <c r="G112" s="109">
        <v>1084.70970191981</v>
      </c>
    </row>
    <row r="113" spans="1:7" s="15" customFormat="1" ht="12" x14ac:dyDescent="0.2">
      <c r="A113" s="66" t="s">
        <v>51</v>
      </c>
      <c r="B113" s="109">
        <v>1199.78538235307</v>
      </c>
      <c r="C113" s="108">
        <v>989.67433601506605</v>
      </c>
      <c r="D113" s="73">
        <f>IFERROR(((B113/C113)-1)*100,IF(B113+C113&lt;&gt;0,100,0))</f>
        <v>21.230321803030506</v>
      </c>
      <c r="E113" s="72"/>
      <c r="F113" s="109">
        <v>1204.21393602169</v>
      </c>
      <c r="G113" s="109">
        <v>1197.7072400429199</v>
      </c>
    </row>
    <row r="114" spans="1:7" s="25" customFormat="1" ht="12" x14ac:dyDescent="0.2">
      <c r="A114" s="69" t="s">
        <v>52</v>
      </c>
      <c r="B114" s="73"/>
      <c r="C114" s="72"/>
      <c r="D114" s="74"/>
      <c r="E114" s="72"/>
      <c r="F114" s="58"/>
      <c r="G114" s="58"/>
    </row>
    <row r="115" spans="1:7" s="15" customFormat="1" ht="12" x14ac:dyDescent="0.2">
      <c r="A115" s="66" t="s">
        <v>56</v>
      </c>
      <c r="B115" s="109">
        <v>774.52807552410604</v>
      </c>
      <c r="C115" s="108">
        <v>702.54369769331095</v>
      </c>
      <c r="D115" s="73">
        <f>IFERROR(((B115/C115)-1)*100,IF(B115+C115&lt;&gt;0,100,0))</f>
        <v>10.246249175267552</v>
      </c>
      <c r="E115" s="72"/>
      <c r="F115" s="109">
        <v>774.98842124062196</v>
      </c>
      <c r="G115" s="109">
        <v>774.35223606700299</v>
      </c>
    </row>
    <row r="116" spans="1:7" s="15" customFormat="1" ht="12" x14ac:dyDescent="0.2">
      <c r="A116" s="66" t="s">
        <v>57</v>
      </c>
      <c r="B116" s="109">
        <v>1064.63803323666</v>
      </c>
      <c r="C116" s="108">
        <v>925.172768991966</v>
      </c>
      <c r="D116" s="73">
        <f>IFERROR(((B116/C116)-1)*100,IF(B116+C116&lt;&gt;0,100,0))</f>
        <v>15.074510288132469</v>
      </c>
      <c r="E116" s="72"/>
      <c r="F116" s="109">
        <v>1066.0536956368201</v>
      </c>
      <c r="G116" s="109">
        <v>1063.0582144740699</v>
      </c>
    </row>
    <row r="117" spans="1:7" s="15" customFormat="1" ht="12" x14ac:dyDescent="0.2">
      <c r="A117" s="66" t="s">
        <v>59</v>
      </c>
      <c r="B117" s="109">
        <v>1283.6147254929799</v>
      </c>
      <c r="C117" s="108">
        <v>1062.3503070074</v>
      </c>
      <c r="D117" s="73">
        <f>IFERROR(((B117/C117)-1)*100,IF(B117+C117&lt;&gt;0,100,0))</f>
        <v>20.827820825775746</v>
      </c>
      <c r="E117" s="72"/>
      <c r="F117" s="109">
        <v>1286.64018974482</v>
      </c>
      <c r="G117" s="109">
        <v>1280.88125216349</v>
      </c>
    </row>
    <row r="118" spans="1:7" s="15" customFormat="1" ht="12" x14ac:dyDescent="0.2">
      <c r="A118" s="66" t="s">
        <v>58</v>
      </c>
      <c r="B118" s="109">
        <v>1201.66744192177</v>
      </c>
      <c r="C118" s="108">
        <v>965.16809532532795</v>
      </c>
      <c r="D118" s="73">
        <f>IFERROR(((B118/C118)-1)*100,IF(B118+C118&lt;&gt;0,100,0))</f>
        <v>24.503436006836242</v>
      </c>
      <c r="E118" s="72"/>
      <c r="F118" s="109">
        <v>1207.58959470387</v>
      </c>
      <c r="G118" s="109">
        <v>1199.32635966671</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170</v>
      </c>
      <c r="C127" s="53">
        <v>158</v>
      </c>
      <c r="D127" s="73">
        <f>IFERROR(((B127/C127)-1)*100,IF(B127+C127&lt;&gt;0,100,0))</f>
        <v>7.5949367088607556</v>
      </c>
      <c r="E127" s="53">
        <v>15671</v>
      </c>
      <c r="F127" s="53">
        <v>17403</v>
      </c>
      <c r="G127" s="73">
        <f>IFERROR(((E127/F127)-1)*100,IF(E127+F127&lt;&gt;0,100,0))</f>
        <v>-9.9523070734930723</v>
      </c>
    </row>
    <row r="128" spans="1:7" s="15" customFormat="1" ht="12" x14ac:dyDescent="0.2">
      <c r="A128" s="66" t="s">
        <v>74</v>
      </c>
      <c r="B128" s="54">
        <v>4</v>
      </c>
      <c r="C128" s="53">
        <v>1</v>
      </c>
      <c r="D128" s="73">
        <f>IFERROR(((B128/C128)-1)*100,IF(B128+C128&lt;&gt;0,100,0))</f>
        <v>300</v>
      </c>
      <c r="E128" s="53">
        <v>363</v>
      </c>
      <c r="F128" s="53">
        <v>339</v>
      </c>
      <c r="G128" s="73">
        <f>IFERROR(((E128/F128)-1)*100,IF(E128+F128&lt;&gt;0,100,0))</f>
        <v>7.079646017699126</v>
      </c>
    </row>
    <row r="129" spans="1:7" s="25" customFormat="1" ht="12" x14ac:dyDescent="0.2">
      <c r="A129" s="69" t="s">
        <v>34</v>
      </c>
      <c r="B129" s="70">
        <f>SUM(B126:B128)</f>
        <v>174</v>
      </c>
      <c r="C129" s="70">
        <f>SUM(C126:C128)</f>
        <v>159</v>
      </c>
      <c r="D129" s="73">
        <f>IFERROR(((B129/C129)-1)*100,IF(B129+C129&lt;&gt;0,100,0))</f>
        <v>9.4339622641509422</v>
      </c>
      <c r="E129" s="70">
        <f>SUM(E126:E128)</f>
        <v>16034</v>
      </c>
      <c r="F129" s="70">
        <f>SUM(F126:F128)</f>
        <v>17748</v>
      </c>
      <c r="G129" s="73">
        <f>IFERROR(((E129/F129)-1)*100,IF(E129+F129&lt;&gt;0,100,0))</f>
        <v>-9.6574261888663475</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0</v>
      </c>
      <c r="C132" s="53">
        <v>8</v>
      </c>
      <c r="D132" s="73">
        <f>IFERROR(((B132/C132)-1)*100,IF(B132+C132&lt;&gt;0,100,0))</f>
        <v>-100</v>
      </c>
      <c r="E132" s="53">
        <v>1060</v>
      </c>
      <c r="F132" s="53">
        <v>1272</v>
      </c>
      <c r="G132" s="73">
        <f>IFERROR(((E132/F132)-1)*100,IF(E132+F132&lt;&gt;0,100,0))</f>
        <v>-16.666666666666664</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0</v>
      </c>
      <c r="C134" s="70">
        <f>SUM(C132:C133)</f>
        <v>8</v>
      </c>
      <c r="D134" s="73">
        <f>IFERROR(((B134/C134)-1)*100,IF(B134+C134&lt;&gt;0,100,0))</f>
        <v>-100</v>
      </c>
      <c r="E134" s="70">
        <f>SUM(E132:E133)</f>
        <v>1060</v>
      </c>
      <c r="F134" s="70">
        <f>SUM(F132:F133)</f>
        <v>1272</v>
      </c>
      <c r="G134" s="73">
        <f>IFERROR(((E134/F134)-1)*100,IF(E134+F134&lt;&gt;0,100,0))</f>
        <v>-16.666666666666664</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104089</v>
      </c>
      <c r="C138" s="53">
        <v>30003</v>
      </c>
      <c r="D138" s="73">
        <f>IFERROR(((B138/C138)-1)*100,IF(B138+C138&lt;&gt;0,100,0))</f>
        <v>246.92864046928639</v>
      </c>
      <c r="E138" s="53">
        <v>15656413</v>
      </c>
      <c r="F138" s="53">
        <v>14112547</v>
      </c>
      <c r="G138" s="73">
        <f>IFERROR(((E138/F138)-1)*100,IF(E138+F138&lt;&gt;0,100,0))</f>
        <v>10.939669501189254</v>
      </c>
    </row>
    <row r="139" spans="1:7" s="15" customFormat="1" ht="12" x14ac:dyDescent="0.2">
      <c r="A139" s="66" t="s">
        <v>74</v>
      </c>
      <c r="B139" s="54">
        <v>4</v>
      </c>
      <c r="C139" s="53">
        <v>2</v>
      </c>
      <c r="D139" s="73">
        <f>IFERROR(((B139/C139)-1)*100,IF(B139+C139&lt;&gt;0,100,0))</f>
        <v>100</v>
      </c>
      <c r="E139" s="53">
        <v>13629</v>
      </c>
      <c r="F139" s="53">
        <v>14954</v>
      </c>
      <c r="G139" s="73">
        <f>IFERROR(((E139/F139)-1)*100,IF(E139+F139&lt;&gt;0,100,0))</f>
        <v>-8.860505550354425</v>
      </c>
    </row>
    <row r="140" spans="1:7" s="15" customFormat="1" ht="12" x14ac:dyDescent="0.2">
      <c r="A140" s="69" t="s">
        <v>34</v>
      </c>
      <c r="B140" s="70">
        <f>SUM(B137:B139)</f>
        <v>104093</v>
      </c>
      <c r="C140" s="70">
        <f>SUM(C137:C139)</f>
        <v>30005</v>
      </c>
      <c r="D140" s="73">
        <f>IFERROR(((B140/C140)-1)*100,IF(B140+C140&lt;&gt;0,100,0))</f>
        <v>246.91884685885688</v>
      </c>
      <c r="E140" s="70">
        <f>SUM(E137:E139)</f>
        <v>15670042</v>
      </c>
      <c r="F140" s="70">
        <f>SUM(F137:F139)</f>
        <v>14128331</v>
      </c>
      <c r="G140" s="73">
        <f>IFERROR(((E140/F140)-1)*100,IF(E140+F140&lt;&gt;0,100,0))</f>
        <v>10.912194794983222</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0</v>
      </c>
      <c r="C143" s="53">
        <v>8500</v>
      </c>
      <c r="D143" s="73">
        <f>IFERROR(((B143/C143)-1)*100,)</f>
        <v>-100</v>
      </c>
      <c r="E143" s="53">
        <v>769863</v>
      </c>
      <c r="F143" s="53">
        <v>751539</v>
      </c>
      <c r="G143" s="73">
        <f>IFERROR(((E143/F143)-1)*100,)</f>
        <v>2.4381968201250936</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0</v>
      </c>
      <c r="C145" s="70">
        <f>SUM(C143:C144)</f>
        <v>8500</v>
      </c>
      <c r="D145" s="73">
        <f>IFERROR(((B145/C145)-1)*100,)</f>
        <v>-100</v>
      </c>
      <c r="E145" s="70">
        <f>SUM(E143:E144)</f>
        <v>769863</v>
      </c>
      <c r="F145" s="70">
        <f>SUM(F143:F144)</f>
        <v>751539</v>
      </c>
      <c r="G145" s="73">
        <f>IFERROR(((E145/F145)-1)*100,)</f>
        <v>2.4381968201250936</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9801163.9261000007</v>
      </c>
      <c r="C149" s="53">
        <v>2763442.2038099999</v>
      </c>
      <c r="D149" s="73">
        <f>IFERROR(((B149/C149)-1)*100,IF(B149+C149&lt;&gt;0,100,0))</f>
        <v>254.67229647817447</v>
      </c>
      <c r="E149" s="53">
        <v>1383206224.0269699</v>
      </c>
      <c r="F149" s="53">
        <v>1224397399.9388101</v>
      </c>
      <c r="G149" s="73">
        <f>IFERROR(((E149/F149)-1)*100,IF(E149+F149&lt;&gt;0,100,0))</f>
        <v>12.970366001765132</v>
      </c>
    </row>
    <row r="150" spans="1:7" x14ac:dyDescent="0.2">
      <c r="A150" s="66" t="s">
        <v>74</v>
      </c>
      <c r="B150" s="54">
        <v>29503.16</v>
      </c>
      <c r="C150" s="53">
        <v>18432.96</v>
      </c>
      <c r="D150" s="73">
        <f>IFERROR(((B150/C150)-1)*100,IF(B150+C150&lt;&gt;0,100,0))</f>
        <v>60.056550874086433</v>
      </c>
      <c r="E150" s="53">
        <v>98592053.349999994</v>
      </c>
      <c r="F150" s="53">
        <v>98842839.939999998</v>
      </c>
      <c r="G150" s="73">
        <f>IFERROR(((E150/F150)-1)*100,IF(E150+F150&lt;&gt;0,100,0))</f>
        <v>-0.25372256619926592</v>
      </c>
    </row>
    <row r="151" spans="1:7" s="15" customFormat="1" ht="12" x14ac:dyDescent="0.2">
      <c r="A151" s="69" t="s">
        <v>34</v>
      </c>
      <c r="B151" s="70">
        <f>SUM(B148:B150)</f>
        <v>9830667.0861000009</v>
      </c>
      <c r="C151" s="70">
        <f>SUM(C148:C150)</f>
        <v>2781875.1638099998</v>
      </c>
      <c r="D151" s="73">
        <f>IFERROR(((B151/C151)-1)*100,IF(B151+C151&lt;&gt;0,100,0))</f>
        <v>253.38275469687571</v>
      </c>
      <c r="E151" s="70">
        <f>SUM(E148:E150)</f>
        <v>1481798277.3769698</v>
      </c>
      <c r="F151" s="70">
        <f>SUM(F148:F150)</f>
        <v>1323259318.6363101</v>
      </c>
      <c r="G151" s="73">
        <f>IFERROR(((E151/F151)-1)*100,IF(E151+F151&lt;&gt;0,100,0))</f>
        <v>11.980944060461463</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0</v>
      </c>
      <c r="C154" s="53">
        <v>7267.5</v>
      </c>
      <c r="D154" s="73">
        <f>IFERROR(((B154/C154)-1)*100,IF(B154+C154&lt;&gt;0,100,0))</f>
        <v>-100</v>
      </c>
      <c r="E154" s="53">
        <v>967825.25626000005</v>
      </c>
      <c r="F154" s="53">
        <v>938929.99211999995</v>
      </c>
      <c r="G154" s="73">
        <f>IFERROR(((E154/F154)-1)*100,IF(E154+F154&lt;&gt;0,100,0))</f>
        <v>3.0774673705712408</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0</v>
      </c>
      <c r="C156" s="70">
        <f>SUM(C154:C155)</f>
        <v>7267.5</v>
      </c>
      <c r="D156" s="73">
        <f>IFERROR(((B156/C156)-1)*100,IF(B156+C156&lt;&gt;0,100,0))</f>
        <v>-100</v>
      </c>
      <c r="E156" s="70">
        <f>SUM(E154:E155)</f>
        <v>967825.25626000005</v>
      </c>
      <c r="F156" s="70">
        <f>SUM(F154:F155)</f>
        <v>938929.99211999995</v>
      </c>
      <c r="G156" s="73">
        <f>IFERROR(((E156/F156)-1)*100,IF(E156+F156&lt;&gt;0,100,0))</f>
        <v>3.0774673705712408</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1422448</v>
      </c>
      <c r="C160" s="53">
        <v>1397681</v>
      </c>
      <c r="D160" s="73">
        <f>IFERROR(((B160/C160)-1)*100,IF(B160+C160&lt;&gt;0,100,0))</f>
        <v>1.7720066309837579</v>
      </c>
      <c r="E160" s="65"/>
      <c r="F160" s="65"/>
      <c r="G160" s="52"/>
    </row>
    <row r="161" spans="1:7" s="15" customFormat="1" ht="12" x14ac:dyDescent="0.2">
      <c r="A161" s="66" t="s">
        <v>74</v>
      </c>
      <c r="B161" s="54">
        <v>1616</v>
      </c>
      <c r="C161" s="53">
        <v>1431</v>
      </c>
      <c r="D161" s="73">
        <f>IFERROR(((B161/C161)-1)*100,IF(B161+C161&lt;&gt;0,100,0))</f>
        <v>12.928022361984626</v>
      </c>
      <c r="E161" s="65"/>
      <c r="F161" s="65"/>
      <c r="G161" s="52"/>
    </row>
    <row r="162" spans="1:7" s="25" customFormat="1" ht="12" x14ac:dyDescent="0.2">
      <c r="A162" s="69" t="s">
        <v>34</v>
      </c>
      <c r="B162" s="70">
        <f>SUM(B159:B161)</f>
        <v>1424064</v>
      </c>
      <c r="C162" s="70">
        <f>SUM(C159:C161)</f>
        <v>1399112</v>
      </c>
      <c r="D162" s="73">
        <f>IFERROR(((B162/C162)-1)*100,IF(B162+C162&lt;&gt;0,100,0))</f>
        <v>1.783416910154445</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172844</v>
      </c>
      <c r="C165" s="53">
        <v>164499</v>
      </c>
      <c r="D165" s="73">
        <f>IFERROR(((B165/C165)-1)*100,IF(B165+C165&lt;&gt;0,100,0))</f>
        <v>5.0729791670466096</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172844</v>
      </c>
      <c r="C167" s="70">
        <f>SUM(C165:C166)</f>
        <v>164499</v>
      </c>
      <c r="D167" s="73">
        <f>IFERROR(((B167/C167)-1)*100,IF(B167+C167&lt;&gt;0,100,0))</f>
        <v>5.0729791670466096</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24006</v>
      </c>
      <c r="C175" s="88">
        <v>28886</v>
      </c>
      <c r="D175" s="73">
        <f>IFERROR(((B175/C175)-1)*100,IF(B175+C175&lt;&gt;0,100,0))</f>
        <v>-16.8939970920169</v>
      </c>
      <c r="E175" s="88">
        <v>1468726</v>
      </c>
      <c r="F175" s="88">
        <v>1281662</v>
      </c>
      <c r="G175" s="73">
        <f>IFERROR(((E175/F175)-1)*100,IF(E175+F175&lt;&gt;0,100,0))</f>
        <v>14.595423754468806</v>
      </c>
    </row>
    <row r="176" spans="1:7" x14ac:dyDescent="0.2">
      <c r="A176" s="66" t="s">
        <v>32</v>
      </c>
      <c r="B176" s="87">
        <v>151974</v>
      </c>
      <c r="C176" s="88">
        <v>169280</v>
      </c>
      <c r="D176" s="73">
        <f t="shared" ref="D176:D178" si="5">IFERROR(((B176/C176)-1)*100,IF(B176+C176&lt;&gt;0,100,0))</f>
        <v>-10.223298676748582</v>
      </c>
      <c r="E176" s="88">
        <v>6682680</v>
      </c>
      <c r="F176" s="88">
        <v>6834632</v>
      </c>
      <c r="G176" s="73">
        <f>IFERROR(((E176/F176)-1)*100,IF(E176+F176&lt;&gt;0,100,0))</f>
        <v>-2.2232652760236449</v>
      </c>
    </row>
    <row r="177" spans="1:7" x14ac:dyDescent="0.2">
      <c r="A177" s="66" t="s">
        <v>91</v>
      </c>
      <c r="B177" s="87">
        <v>69479854.750817999</v>
      </c>
      <c r="C177" s="88">
        <v>64980801.254709996</v>
      </c>
      <c r="D177" s="73">
        <f t="shared" si="5"/>
        <v>6.9236657739456531</v>
      </c>
      <c r="E177" s="88">
        <v>2907565819.32652</v>
      </c>
      <c r="F177" s="88">
        <v>2723042981.5126901</v>
      </c>
      <c r="G177" s="73">
        <f>IFERROR(((E177/F177)-1)*100,IF(E177+F177&lt;&gt;0,100,0))</f>
        <v>6.7763468688005979</v>
      </c>
    </row>
    <row r="178" spans="1:7" x14ac:dyDescent="0.2">
      <c r="A178" s="66" t="s">
        <v>92</v>
      </c>
      <c r="B178" s="87">
        <v>208870</v>
      </c>
      <c r="C178" s="88">
        <v>222346</v>
      </c>
      <c r="D178" s="73">
        <f t="shared" si="5"/>
        <v>-6.0608241209646252</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1324</v>
      </c>
      <c r="C181" s="88">
        <v>834</v>
      </c>
      <c r="D181" s="73">
        <f t="shared" ref="D181:D184" si="6">IFERROR(((B181/C181)-1)*100,IF(B181+C181&lt;&gt;0,100,0))</f>
        <v>58.752997601918452</v>
      </c>
      <c r="E181" s="88">
        <v>41480</v>
      </c>
      <c r="F181" s="88">
        <v>34100</v>
      </c>
      <c r="G181" s="73">
        <f t="shared" ref="G181" si="7">IFERROR(((E181/F181)-1)*100,IF(E181+F181&lt;&gt;0,100,0))</f>
        <v>21.642228739002924</v>
      </c>
    </row>
    <row r="182" spans="1:7" x14ac:dyDescent="0.2">
      <c r="A182" s="66" t="s">
        <v>32</v>
      </c>
      <c r="B182" s="87">
        <v>22486</v>
      </c>
      <c r="C182" s="88">
        <v>8932</v>
      </c>
      <c r="D182" s="73">
        <f t="shared" si="6"/>
        <v>151.74652933273626</v>
      </c>
      <c r="E182" s="88">
        <v>476880</v>
      </c>
      <c r="F182" s="88">
        <v>405382</v>
      </c>
      <c r="G182" s="73">
        <f t="shared" ref="G182" si="8">IFERROR(((E182/F182)-1)*100,IF(E182+F182&lt;&gt;0,100,0))</f>
        <v>17.637191587194302</v>
      </c>
    </row>
    <row r="183" spans="1:7" x14ac:dyDescent="0.2">
      <c r="A183" s="66" t="s">
        <v>91</v>
      </c>
      <c r="B183" s="87">
        <v>403076.79453999997</v>
      </c>
      <c r="C183" s="88">
        <v>239674.43987999999</v>
      </c>
      <c r="D183" s="73">
        <f t="shared" si="6"/>
        <v>68.176796299935916</v>
      </c>
      <c r="E183" s="88">
        <v>9239996.7759600002</v>
      </c>
      <c r="F183" s="88">
        <v>5500736.2771199998</v>
      </c>
      <c r="G183" s="73">
        <f t="shared" ref="G183" si="9">IFERROR(((E183/F183)-1)*100,IF(E183+F183&lt;&gt;0,100,0))</f>
        <v>67.977454479925584</v>
      </c>
    </row>
    <row r="184" spans="1:7" x14ac:dyDescent="0.2">
      <c r="A184" s="66" t="s">
        <v>92</v>
      </c>
      <c r="B184" s="87">
        <v>77126</v>
      </c>
      <c r="C184" s="88">
        <v>60226</v>
      </c>
      <c r="D184" s="73">
        <f t="shared" si="6"/>
        <v>28.060970345033699</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2024-12-09T11:17:32Z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