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699D310-6794-46B3-9059-086BEB56FAA7}"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<sst xmlns="http://schemas.openxmlformats.org/spreadsheetml/2006/main" count="265" uniqueCount="100">
  <si>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</si>
  <si>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</si>
  <si>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</si>
  <si>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</si>
  <si>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</si>
  <si>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</si>
  <si>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</si>
  <si>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</si>
  <si>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</si>
  <si>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</si>
  <si>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</si>
  <si>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</si>
  <si>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</si>
  <si>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</si>
  <si>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</si>
  <si>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</si>
  <si>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</si>
  <si>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</si>
  <si>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</si>
  <si>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</si>
  <si>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</si>
  <si>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</si>
  <si>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</si>
  <si>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</si>
  <si>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</si>
  <si>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</si>
  <si>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</si>
  <si>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</si>
  <si>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</si>
  <si>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</si>
  <si>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</si>
  <si>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</si>
  <si>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</si>
  <si>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</si>
  <si>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</si>
  <si>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</si>
  <si>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</si>
  <si>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</si>
  <si>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</si>
  <si>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</si>
  <si>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</si>
  <si>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</si>
  <si>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</si>
  <si>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</si>
  <si>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</si>
  <si>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</si>
  <si>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</si>
  <si>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</si>
  <si>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</si>
  <si>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</si>
  <si>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</si>
  <si>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</si>
  <si>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</si>
  <si>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</si>
  <si>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</si>
  <si>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</si>
  <si>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</si>
  <si>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</si>
  <si>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</si>
  <si>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</si>
  <si>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</si>
  <si>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</si>
  <si>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</si>
  <si>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</si>
  <si>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</si>
  <si>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</si>
  <si>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</si>
  <si>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</si>
  <si>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</si>
  <si>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</si>
  <si>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</si>
  <si>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</si>
  <si>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</si>
  <si>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</si>
  <si>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</si>
  <si>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</si>
  <si>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</si>
  <si>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</si>
  <si>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</si>
  <si>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</si>
  <si>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</si>
  <si>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</si>
  <si>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</si>
  <si>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</si>
  <si>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</si>
  <si>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</si>
  <si>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</si>
  <si>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</si>
  <si>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</si>
  <si>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</si>
  <si>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</si>
  <si>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</si>
  <si>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</si>
  <si>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</si>
  <si>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</si>
  <si>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</si>
  <si>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</si>
  <si>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 January 2025</t>
  </si>
  <si>
    <t>03.01.2025</t>
  </si>
  <si>
    <t>05.01.2024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</si>
</sst>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782730</v>
      </c>
      <c r="C11" s="54">
        <v>949331</v>
      </c>
      <c r="D11" s="73">
        <f>IFERROR(((B11/C11)-1)*100,IF(B11+C11&lt;&gt;0,100,0))</f>
        <v>-17.549305774276835</v>
      </c>
      <c r="E11" s="54">
        <v>442004</v>
      </c>
      <c r="F11" s="54">
        <v>949331</v>
      </c>
      <c r="G11" s="73">
        <f>IFERROR(((E11/F11)-1)*100,IF(E11+F11&lt;&gt;0,100,0))</f>
        <v>-53.440475450606797</v>
      </c>
    </row>
    <row r="12" spans="1:7" s="15" customFormat="1" ht="12" x14ac:dyDescent="0.2">
      <c r="A12" s="51" t="s">
        <v>9</v>
      </c>
      <c r="B12" s="54">
        <v>573921.28599999996</v>
      </c>
      <c r="C12" s="54">
        <v>604494.52599999995</v>
      </c>
      <c r="D12" s="73">
        <f>IFERROR(((B12/C12)-1)*100,IF(B12+C12&lt;&gt;0,100,0))</f>
        <v>-5.0576537396138432</v>
      </c>
      <c r="E12" s="54">
        <v>305965.32199999999</v>
      </c>
      <c r="F12" s="54">
        <v>604494.52599999995</v>
      </c>
      <c r="G12" s="73">
        <f>IFERROR(((E12/F12)-1)*100,IF(E12+F12&lt;&gt;0,100,0))</f>
        <v>-49.384930906719241</v>
      </c>
    </row>
    <row r="13" spans="1:7" s="15" customFormat="1" ht="12" x14ac:dyDescent="0.2">
      <c r="A13" s="51" t="s">
        <v>10</v>
      </c>
      <c r="B13" s="54">
        <v>38264654.154629901</v>
      </c>
      <c r="C13" s="54">
        <v>43590806.311991997</v>
      </c>
      <c r="D13" s="73">
        <f>IFERROR(((B13/C13)-1)*100,IF(B13+C13&lt;&gt;0,100,0))</f>
        <v>-12.218521766358915</v>
      </c>
      <c r="E13" s="54">
        <v>20671561.705154698</v>
      </c>
      <c r="F13" s="54">
        <v>43590806.311991997</v>
      </c>
      <c r="G13" s="73">
        <f>IFERROR(((E13/F13)-1)*100,IF(E13+F13&lt;&gt;0,100,0))</f>
        <v>-52.578161649035906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88</v>
      </c>
      <c r="C16" s="54">
        <v>180</v>
      </c>
      <c r="D16" s="73">
        <f>IFERROR(((B16/C16)-1)*100,IF(B16+C16&lt;&gt;0,100,0))</f>
        <v>-51.111111111111107</v>
      </c>
      <c r="E16" s="54">
        <v>39</v>
      </c>
      <c r="F16" s="54">
        <v>180</v>
      </c>
      <c r="G16" s="73">
        <f>IFERROR(((E16/F16)-1)*100,IF(E16+F16&lt;&gt;0,100,0))</f>
        <v>-78.333333333333329</v>
      </c>
    </row>
    <row r="17" spans="1:7" s="15" customFormat="1" ht="12" x14ac:dyDescent="0.2">
      <c r="A17" s="51" t="s">
        <v>9</v>
      </c>
      <c r="B17" s="54">
        <v>29065.932000000001</v>
      </c>
      <c r="C17" s="54">
        <v>68865.187999999995</v>
      </c>
      <c r="D17" s="73">
        <f>IFERROR(((B17/C17)-1)*100,IF(B17+C17&lt;&gt;0,100,0))</f>
        <v>-57.792996949343987</v>
      </c>
      <c r="E17" s="54">
        <v>8995.6409999999996</v>
      </c>
      <c r="F17" s="54">
        <v>68865.187999999995</v>
      </c>
      <c r="G17" s="73">
        <f>IFERROR(((E17/F17)-1)*100,IF(E17+F17&lt;&gt;0,100,0))</f>
        <v>-86.937317298836092</v>
      </c>
    </row>
    <row r="18" spans="1:7" s="15" customFormat="1" ht="12" x14ac:dyDescent="0.2">
      <c r="A18" s="51" t="s">
        <v>10</v>
      </c>
      <c r="B18" s="54">
        <v>1260846.7783049101</v>
      </c>
      <c r="C18" s="54">
        <v>2865533.3688220601</v>
      </c>
      <c r="D18" s="73">
        <f>IFERROR(((B18/C18)-1)*100,IF(B18+C18&lt;&gt;0,100,0))</f>
        <v>-55.999577878822308</v>
      </c>
      <c r="E18" s="54">
        <v>652002.00870471494</v>
      </c>
      <c r="F18" s="54">
        <v>2865533.3688220601</v>
      </c>
      <c r="G18" s="73">
        <f>IFERROR(((E18/F18)-1)*100,IF(E18+F18&lt;&gt;0,100,0))</f>
        <v>-77.246748692626994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4073444.6359600001</v>
      </c>
      <c r="C24" s="53">
        <v>6893511.29421</v>
      </c>
      <c r="D24" s="52">
        <f>B24-C24</f>
        <v>-2820066.6582499999</v>
      </c>
      <c r="E24" s="54">
        <v>1995637.4881</v>
      </c>
      <c r="F24" s="54">
        <v>6893511.29421</v>
      </c>
      <c r="G24" s="52">
        <f>E24-F24</f>
        <v>-4897873.8061100002</v>
      </c>
    </row>
    <row r="25" spans="1:7" s="15" customFormat="1" ht="12" x14ac:dyDescent="0.2">
      <c r="A25" s="55" t="s">
        <v>15</v>
      </c>
      <c r="B25" s="53">
        <v>7673433.5847899998</v>
      </c>
      <c r="C25" s="53">
        <v>8060554.0415899996</v>
      </c>
      <c r="D25" s="52">
        <f>B25-C25</f>
        <v>-387120.45679999981</v>
      </c>
      <c r="E25" s="54">
        <v>3020000.3900100002</v>
      </c>
      <c r="F25" s="54">
        <v>8060554.0415899996</v>
      </c>
      <c r="G25" s="52">
        <f>E25-F25</f>
        <v>-5040553.6515799994</v>
      </c>
    </row>
    <row r="26" spans="1:7" s="25" customFormat="1" ht="12" x14ac:dyDescent="0.2">
      <c r="A26" s="56" t="s">
        <v>16</v>
      </c>
      <c r="B26" s="57">
        <f>B24-B25</f>
        <v>-3599988.9488299997</v>
      </c>
      <c r="C26" s="57">
        <f>C24-C25</f>
        <v>-1167042.7473799996</v>
      </c>
      <c r="D26" s="57"/>
      <c r="E26" s="57">
        <f>E24-E25</f>
        <v>-1024362.9019100002</v>
      </c>
      <c r="F26" s="57">
        <f>F24-F25</f>
        <v>-1167042.7473799996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84711.795167110002</v>
      </c>
      <c r="C33" s="104">
        <v>74488.204038530006</v>
      </c>
      <c r="D33" s="73">
        <f t="shared" ref="D33:D42" si="0">IFERROR(((B33/C33)-1)*100,IF(B33+C33&lt;&gt;0,100,0))</f>
        <v>13.72511427888865</v>
      </c>
      <c r="E33" s="51"/>
      <c r="F33" s="104">
        <v>84905.26</v>
      </c>
      <c r="G33" s="104">
        <v>83718.679999999993</v>
      </c>
    </row>
    <row r="34" spans="1:7" s="15" customFormat="1" ht="12" x14ac:dyDescent="0.2">
      <c r="A34" s="51" t="s">
        <v>23</v>
      </c>
      <c r="B34" s="104">
        <v>90097.498532380007</v>
      </c>
      <c r="C34" s="104">
        <v>77686.565193610004</v>
      </c>
      <c r="D34" s="73">
        <f t="shared" si="0"/>
        <v>15.975649467626152</v>
      </c>
      <c r="E34" s="51"/>
      <c r="F34" s="104">
        <v>90423.86</v>
      </c>
      <c r="G34" s="104">
        <v>88766.3</v>
      </c>
    </row>
    <row r="35" spans="1:7" s="15" customFormat="1" ht="12" x14ac:dyDescent="0.2">
      <c r="A35" s="51" t="s">
        <v>24</v>
      </c>
      <c r="B35" s="104">
        <v>92679.535048439997</v>
      </c>
      <c r="C35" s="104">
        <v>71292.720620110005</v>
      </c>
      <c r="D35" s="73">
        <f t="shared" si="0"/>
        <v>29.998594866777005</v>
      </c>
      <c r="E35" s="51"/>
      <c r="F35" s="104">
        <v>93751.55</v>
      </c>
      <c r="G35" s="104">
        <v>91711.4</v>
      </c>
    </row>
    <row r="36" spans="1:7" s="15" customFormat="1" ht="12" x14ac:dyDescent="0.2">
      <c r="A36" s="51" t="s">
        <v>25</v>
      </c>
      <c r="B36" s="104">
        <v>76120.242758449996</v>
      </c>
      <c r="C36" s="104">
        <v>68156.390939539997</v>
      </c>
      <c r="D36" s="73">
        <f t="shared" si="0"/>
        <v>11.684673600124395</v>
      </c>
      <c r="E36" s="51"/>
      <c r="F36" s="104">
        <v>76300.039999999994</v>
      </c>
      <c r="G36" s="104">
        <v>75181.63</v>
      </c>
    </row>
    <row r="37" spans="1:7" s="15" customFormat="1" ht="12" x14ac:dyDescent="0.2">
      <c r="A37" s="51" t="s">
        <v>79</v>
      </c>
      <c r="B37" s="104">
        <v>53740.952220250001</v>
      </c>
      <c r="C37" s="104">
        <v>53910.177065149997</v>
      </c>
      <c r="D37" s="73">
        <f t="shared" si="0"/>
        <v>-0.31390148226648762</v>
      </c>
      <c r="E37" s="51"/>
      <c r="F37" s="104">
        <v>54527.5</v>
      </c>
      <c r="G37" s="104">
        <v>51621.02</v>
      </c>
    </row>
    <row r="38" spans="1:7" s="15" customFormat="1" ht="12" x14ac:dyDescent="0.2">
      <c r="A38" s="51" t="s">
        <v>26</v>
      </c>
      <c r="B38" s="104">
        <v>118697.35922318</v>
      </c>
      <c r="C38" s="104">
        <v>102013.65451409</v>
      </c>
      <c r="D38" s="73">
        <f t="shared" si="0"/>
        <v>16.354383919052395</v>
      </c>
      <c r="E38" s="51"/>
      <c r="F38" s="104">
        <v>120035.5</v>
      </c>
      <c r="G38" s="104">
        <v>117437.05</v>
      </c>
    </row>
    <row r="39" spans="1:7" s="15" customFormat="1" ht="12" x14ac:dyDescent="0.2">
      <c r="A39" s="51" t="s">
        <v>27</v>
      </c>
      <c r="B39" s="104">
        <v>20765.914124110001</v>
      </c>
      <c r="C39" s="104">
        <v>17397.03442747</v>
      </c>
      <c r="D39" s="73">
        <f t="shared" si="0"/>
        <v>19.364677989718302</v>
      </c>
      <c r="E39" s="51"/>
      <c r="F39" s="104">
        <v>20824.59</v>
      </c>
      <c r="G39" s="104">
        <v>20412.13</v>
      </c>
    </row>
    <row r="40" spans="1:7" s="15" customFormat="1" ht="12" x14ac:dyDescent="0.2">
      <c r="A40" s="51" t="s">
        <v>28</v>
      </c>
      <c r="B40" s="104">
        <v>120033.58659434</v>
      </c>
      <c r="C40" s="104">
        <v>103021.62474335999</v>
      </c>
      <c r="D40" s="73">
        <f t="shared" si="0"/>
        <v>16.513000929036959</v>
      </c>
      <c r="E40" s="51"/>
      <c r="F40" s="104">
        <v>120761.74</v>
      </c>
      <c r="G40" s="104">
        <v>118347.48</v>
      </c>
    </row>
    <row r="41" spans="1:7" s="15" customFormat="1" ht="12" x14ac:dyDescent="0.2">
      <c r="A41" s="51" t="s">
        <v>29</v>
      </c>
      <c r="B41" s="59"/>
      <c r="C41" s="59"/>
      <c r="D41" s="73">
        <f t="shared" si="0"/>
        <v>0</v>
      </c>
      <c r="E41" s="51"/>
      <c r="F41" s="59"/>
      <c r="G41" s="59"/>
    </row>
    <row r="42" spans="1:7" s="15" customFormat="1" ht="12" x14ac:dyDescent="0.2">
      <c r="A42" s="51" t="s">
        <v>78</v>
      </c>
      <c r="B42" s="104">
        <v>566.22359854000001</v>
      </c>
      <c r="C42" s="104">
        <v>708.72880470999996</v>
      </c>
      <c r="D42" s="73">
        <f t="shared" si="0"/>
        <v>-20.107155970373004</v>
      </c>
      <c r="E42" s="51"/>
      <c r="F42" s="104">
        <v>572.05999999999995</v>
      </c>
      <c r="G42" s="104">
        <v>563.75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19235.242868011799</v>
      </c>
      <c r="D48" s="59"/>
      <c r="E48" s="105">
        <v>18628.0003772071</v>
      </c>
      <c r="F48" s="59"/>
      <c r="G48" s="73">
        <f>IFERROR(((C48/E48)-1)*100,IF(C48+E48&lt;&gt;0,100,0))</f>
        <v>3.2598372262634845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2068</v>
      </c>
      <c r="D54" s="62"/>
      <c r="E54" s="106">
        <v>461416</v>
      </c>
      <c r="F54" s="106">
        <v>55085650.509999998</v>
      </c>
      <c r="G54" s="106">
        <v>10268531.43481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1959</v>
      </c>
      <c r="C68" s="53">
        <v>3161</v>
      </c>
      <c r="D68" s="73">
        <f>IFERROR(((B68/C68)-1)*100,IF(B68+C68&lt;&gt;0,100,0))</f>
        <v>-38.025941157861432</v>
      </c>
      <c r="E68" s="53">
        <v>1094</v>
      </c>
      <c r="F68" s="53">
        <v>3161</v>
      </c>
      <c r="G68" s="73">
        <f>IFERROR(((E68/F68)-1)*100,IF(E68+F68&lt;&gt;0,100,0))</f>
        <v>-65.390699145839932</v>
      </c>
    </row>
    <row r="69" spans="1:7" s="15" customFormat="1" ht="12" x14ac:dyDescent="0.2">
      <c r="A69" s="66" t="s">
        <v>54</v>
      </c>
      <c r="B69" s="54">
        <v>28741365.589000002</v>
      </c>
      <c r="C69" s="53">
        <v>97809561.893000007</v>
      </c>
      <c r="D69" s="73">
        <f>IFERROR(((B69/C69)-1)*100,IF(B69+C69&lt;&gt;0,100,0))</f>
        <v>-70.614973594870023</v>
      </c>
      <c r="E69" s="53">
        <v>19313912.947999999</v>
      </c>
      <c r="F69" s="53">
        <v>97809561.893000007</v>
      </c>
      <c r="G69" s="73">
        <f>IFERROR(((E69/F69)-1)*100,IF(E69+F69&lt;&gt;0,100,0))</f>
        <v>-80.253553360019453</v>
      </c>
    </row>
    <row r="70" spans="1:7" s="15" customFormat="1" ht="12" x14ac:dyDescent="0.2">
      <c r="A70" s="66" t="s">
        <v>55</v>
      </c>
      <c r="B70" s="54">
        <v>27863919.904589999</v>
      </c>
      <c r="C70" s="53">
        <v>84218051.019339994</v>
      </c>
      <c r="D70" s="73">
        <f>IFERROR(((B70/C70)-1)*100,IF(B70+C70&lt;&gt;0,100,0))</f>
        <v>-66.914551491827709</v>
      </c>
      <c r="E70" s="53">
        <v>18650196.334759999</v>
      </c>
      <c r="F70" s="53">
        <v>84218051.019339994</v>
      </c>
      <c r="G70" s="73">
        <f>IFERROR(((E70/F70)-1)*100,IF(E70+F70&lt;&gt;0,100,0))</f>
        <v>-77.854870649432229</v>
      </c>
    </row>
    <row r="71" spans="1:7" s="15" customFormat="1" ht="12" x14ac:dyDescent="0.2">
      <c r="A71" s="66" t="s">
        <v>93</v>
      </c>
      <c r="B71" s="73">
        <f>IFERROR(B69/B68/1000,)</f>
        <v>14.671447467585503</v>
      </c>
      <c r="C71" s="73">
        <f>IFERROR(C69/C68/1000,)</f>
        <v>30.942601041758937</v>
      </c>
      <c r="D71" s="73">
        <f>IFERROR(((B71/C71)-1)*100,IF(B71+C71&lt;&gt;0,100,0))</f>
        <v>-52.584957393253774</v>
      </c>
      <c r="E71" s="73">
        <f>IFERROR(E69/E68/1000,)</f>
        <v>17.654399404021937</v>
      </c>
      <c r="F71" s="73">
        <f>IFERROR(F69/F68/1000,)</f>
        <v>30.942601041758937</v>
      </c>
      <c r="G71" s="73">
        <f>IFERROR(((E71/F71)-1)*100,IF(E71+F71&lt;&gt;0,100,0))</f>
        <v>-42.944682057606464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448</v>
      </c>
      <c r="C74" s="53">
        <v>1441</v>
      </c>
      <c r="D74" s="73">
        <f>IFERROR(((B74/C74)-1)*100,IF(B74+C74&lt;&gt;0,100,0))</f>
        <v>-68.910478834142964</v>
      </c>
      <c r="E74" s="53">
        <v>276</v>
      </c>
      <c r="F74" s="53">
        <v>1441</v>
      </c>
      <c r="G74" s="73">
        <f>IFERROR(((E74/F74)-1)*100,IF(E74+F74&lt;&gt;0,100,0))</f>
        <v>-80.846634281748791</v>
      </c>
    </row>
    <row r="75" spans="1:7" s="15" customFormat="1" ht="12" x14ac:dyDescent="0.2">
      <c r="A75" s="66" t="s">
        <v>54</v>
      </c>
      <c r="B75" s="54">
        <v>148124258.914</v>
      </c>
      <c r="C75" s="53">
        <v>349091442.44</v>
      </c>
      <c r="D75" s="73">
        <f>IFERROR(((B75/C75)-1)*100,IF(B75+C75&lt;&gt;0,100,0))</f>
        <v>-57.568636492869963</v>
      </c>
      <c r="E75" s="53">
        <v>129050230.008</v>
      </c>
      <c r="F75" s="53">
        <v>349091442.44</v>
      </c>
      <c r="G75" s="73">
        <f>IFERROR(((E75/F75)-1)*100,IF(E75+F75&lt;&gt;0,100,0))</f>
        <v>-63.032542675353476</v>
      </c>
    </row>
    <row r="76" spans="1:7" s="15" customFormat="1" ht="12" x14ac:dyDescent="0.2">
      <c r="A76" s="66" t="s">
        <v>55</v>
      </c>
      <c r="B76" s="54">
        <v>142532866.31106001</v>
      </c>
      <c r="C76" s="53">
        <v>309008916.10329998</v>
      </c>
      <c r="D76" s="73">
        <f>IFERROR(((B76/C76)-1)*100,IF(B76+C76&lt;&gt;0,100,0))</f>
        <v>-53.874189745576118</v>
      </c>
      <c r="E76" s="53">
        <v>123648978.71947999</v>
      </c>
      <c r="F76" s="53">
        <v>309008916.10329998</v>
      </c>
      <c r="G76" s="73">
        <f>IFERROR(((E76/F76)-1)*100,IF(E76+F76&lt;&gt;0,100,0))</f>
        <v>-59.985303893902909</v>
      </c>
    </row>
    <row r="77" spans="1:7" s="15" customFormat="1" ht="12" x14ac:dyDescent="0.2">
      <c r="A77" s="66" t="s">
        <v>93</v>
      </c>
      <c r="B77" s="73">
        <f>IFERROR(B75/B74/1000,)</f>
        <v>330.6345065044643</v>
      </c>
      <c r="C77" s="73">
        <f>IFERROR(C75/C74/1000,)</f>
        <v>242.25637920888272</v>
      </c>
      <c r="D77" s="73">
        <f>IFERROR(((B77/C77)-1)*100,IF(B77+C77&lt;&gt;0,100,0))</f>
        <v>36.481238423603514</v>
      </c>
      <c r="E77" s="73">
        <f>IFERROR(E75/E74/1000,)</f>
        <v>467.57329713043475</v>
      </c>
      <c r="F77" s="73">
        <f>IFERROR(F75/F74/1000,)</f>
        <v>242.25637920888272</v>
      </c>
      <c r="G77" s="73">
        <f>IFERROR(((E77/F77)-1)*100,IF(E77+F77&lt;&gt;0,100,0))</f>
        <v>93.0076304522306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129</v>
      </c>
      <c r="C80" s="53">
        <v>91</v>
      </c>
      <c r="D80" s="73">
        <f>IFERROR(((B80/C80)-1)*100,IF(B80+C80&lt;&gt;0,100,0))</f>
        <v>41.758241758241766</v>
      </c>
      <c r="E80" s="53">
        <v>70</v>
      </c>
      <c r="F80" s="53">
        <v>91</v>
      </c>
      <c r="G80" s="73">
        <f>IFERROR(((E80/F80)-1)*100,IF(E80+F80&lt;&gt;0,100,0))</f>
        <v>-23.076923076923073</v>
      </c>
    </row>
    <row r="81" spans="1:7" s="15" customFormat="1" ht="12" x14ac:dyDescent="0.2">
      <c r="A81" s="66" t="s">
        <v>54</v>
      </c>
      <c r="B81" s="54">
        <v>5648963.6849999996</v>
      </c>
      <c r="C81" s="53">
        <v>10894643.245999999</v>
      </c>
      <c r="D81" s="73">
        <f>IFERROR(((B81/C81)-1)*100,IF(B81+C81&lt;&gt;0,100,0))</f>
        <v>-48.149163240622563</v>
      </c>
      <c r="E81" s="53">
        <v>4578955.5760000004</v>
      </c>
      <c r="F81" s="53">
        <v>10894643.245999999</v>
      </c>
      <c r="G81" s="73">
        <f>IFERROR(((E81/F81)-1)*100,IF(E81+F81&lt;&gt;0,100,0))</f>
        <v>-57.970578084957694</v>
      </c>
    </row>
    <row r="82" spans="1:7" s="15" customFormat="1" ht="12" x14ac:dyDescent="0.2">
      <c r="A82" s="66" t="s">
        <v>55</v>
      </c>
      <c r="B82" s="54">
        <v>1721794.3637399899</v>
      </c>
      <c r="C82" s="53">
        <v>1221071.49822998</v>
      </c>
      <c r="D82" s="73">
        <f>IFERROR(((B82/C82)-1)*100,IF(B82+C82&lt;&gt;0,100,0))</f>
        <v>41.006842452373938</v>
      </c>
      <c r="E82" s="53">
        <v>947379.86662002595</v>
      </c>
      <c r="F82" s="53">
        <v>1221071.4982300999</v>
      </c>
      <c r="G82" s="73">
        <f>IFERROR(((E82/F82)-1)*100,IF(E82+F82&lt;&gt;0,100,0))</f>
        <v>-22.414054541996954</v>
      </c>
    </row>
    <row r="83" spans="1:7" x14ac:dyDescent="0.2">
      <c r="A83" s="66" t="s">
        <v>93</v>
      </c>
      <c r="B83" s="73">
        <f>IFERROR(B81/B80/1000,)</f>
        <v>43.790416162790692</v>
      </c>
      <c r="C83" s="73">
        <f>IFERROR(C81/C80/1000,)</f>
        <v>119.72135435164834</v>
      </c>
      <c r="D83" s="73">
        <f>IFERROR(((B83/C83)-1)*100,IF(B83+C83&lt;&gt;0,100,0))</f>
        <v>-63.423053138733742</v>
      </c>
      <c r="E83" s="73">
        <f>IFERROR(E81/E80/1000,)</f>
        <v>65.413651085714292</v>
      </c>
      <c r="F83" s="73">
        <f>IFERROR(F81/F80/1000,)</f>
        <v>119.72135435164834</v>
      </c>
      <c r="G83" s="73">
        <f>IFERROR(((E83/F83)-1)*100,IF(E83+F83&lt;&gt;0,100,0))</f>
        <v>-45.361751510445004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2536</v>
      </c>
      <c r="C86" s="51">
        <f>C68+C74+C80</f>
        <v>4693</v>
      </c>
      <c r="D86" s="73">
        <f>IFERROR(((B86/C86)-1)*100,IF(B86+C86&lt;&gt;0,100,0))</f>
        <v>-45.962071169827404</v>
      </c>
      <c r="E86" s="51">
        <f>E68+E74+E80</f>
        <v>1440</v>
      </c>
      <c r="F86" s="51">
        <f>F68+F74+F80</f>
        <v>4693</v>
      </c>
      <c r="G86" s="73">
        <f>IFERROR(((E86/F86)-1)*100,IF(E86+F86&lt;&gt;0,100,0))</f>
        <v>-69.316002556999791</v>
      </c>
    </row>
    <row r="87" spans="1:7" s="15" customFormat="1" ht="12" x14ac:dyDescent="0.2">
      <c r="A87" s="66" t="s">
        <v>54</v>
      </c>
      <c r="B87" s="51">
        <f t="shared" ref="B87:C87" si="1">B69+B75+B81</f>
        <v>182514588.18800002</v>
      </c>
      <c r="C87" s="51">
        <f t="shared" si="1"/>
        <v>457795647.579</v>
      </c>
      <c r="D87" s="73">
        <f>IFERROR(((B87/C87)-1)*100,IF(B87+C87&lt;&gt;0,100,0))</f>
        <v>-60.131864697008893</v>
      </c>
      <c r="E87" s="51">
        <f t="shared" ref="E87:F87" si="2">E69+E75+E81</f>
        <v>152943098.53200001</v>
      </c>
      <c r="F87" s="51">
        <f t="shared" si="2"/>
        <v>457795647.579</v>
      </c>
      <c r="G87" s="73">
        <f>IFERROR(((E87/F87)-1)*100,IF(E87+F87&lt;&gt;0,100,0))</f>
        <v>-66.591403972313373</v>
      </c>
    </row>
    <row r="88" spans="1:7" s="15" customFormat="1" ht="12" x14ac:dyDescent="0.2">
      <c r="A88" s="66" t="s">
        <v>55</v>
      </c>
      <c r="B88" s="51">
        <f t="shared" ref="B88:C88" si="3">B70+B76+B82</f>
        <v>172118580.57939002</v>
      </c>
      <c r="C88" s="51">
        <f t="shared" si="3"/>
        <v>394448038.62086993</v>
      </c>
      <c r="D88" s="73">
        <f>IFERROR(((B88/C88)-1)*100,IF(B88+C88&lt;&gt;0,100,0))</f>
        <v>-56.364701119778026</v>
      </c>
      <c r="E88" s="51">
        <f t="shared" ref="E88:F88" si="4">E70+E76+E82</f>
        <v>143246554.92086002</v>
      </c>
      <c r="F88" s="51">
        <f t="shared" si="4"/>
        <v>394448038.62087005</v>
      </c>
      <c r="G88" s="73">
        <f>IFERROR(((E88/F88)-1)*100,IF(E88+F88&lt;&gt;0,100,0))</f>
        <v>-63.684302900402123</v>
      </c>
    </row>
    <row r="89" spans="1:7" x14ac:dyDescent="0.2">
      <c r="A89" s="66" t="s">
        <v>94</v>
      </c>
      <c r="B89" s="73">
        <f>IFERROR((B75/B87)*100,IF(B75+B87&lt;&gt;0,100,0))</f>
        <v>81.157490140691607</v>
      </c>
      <c r="C89" s="73">
        <f>IFERROR((C75/C87)*100,IF(C75+C87&lt;&gt;0,100,0))</f>
        <v>76.254862685158812</v>
      </c>
      <c r="D89" s="73">
        <f>IFERROR(((B89/C89)-1)*100,IF(B89+C89&lt;&gt;0,100,0))</f>
        <v>6.4292653384935949</v>
      </c>
      <c r="E89" s="73">
        <f>IFERROR((E75/E87)*100,IF(E75+E87&lt;&gt;0,100,0))</f>
        <v>84.37793613877848</v>
      </c>
      <c r="F89" s="73">
        <f>IFERROR((F75/F87)*100,IF(F75+F87&lt;&gt;0,100,0))</f>
        <v>76.254862685158812</v>
      </c>
      <c r="G89" s="73">
        <f>IFERROR(((E89/F89)-1)*100,IF(E89+F89&lt;&gt;0,100,0))</f>
        <v>10.652531743658411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20851464.535999998</v>
      </c>
      <c r="C97" s="107">
        <v>57702184.835000001</v>
      </c>
      <c r="D97" s="52">
        <f>B97-C97</f>
        <v>-36850720.299000002</v>
      </c>
      <c r="E97" s="107">
        <v>9228011.6319999993</v>
      </c>
      <c r="F97" s="107">
        <v>57702184.835000001</v>
      </c>
      <c r="G97" s="68">
        <f>E97-F97</f>
        <v>-48474173.203000002</v>
      </c>
    </row>
    <row r="98" spans="1:7" s="15" customFormat="1" ht="13.5" x14ac:dyDescent="0.2">
      <c r="A98" s="66" t="s">
        <v>88</v>
      </c>
      <c r="B98" s="53">
        <v>21939789.831999999</v>
      </c>
      <c r="C98" s="107">
        <v>49674638.612999998</v>
      </c>
      <c r="D98" s="52">
        <f>B98-C98</f>
        <v>-27734848.780999999</v>
      </c>
      <c r="E98" s="107">
        <v>10772084.83</v>
      </c>
      <c r="F98" s="107">
        <v>49674638.612999998</v>
      </c>
      <c r="G98" s="68">
        <f>E98-F98</f>
        <v>-38902553.783</v>
      </c>
    </row>
    <row r="99" spans="1:7" s="15" customFormat="1" ht="12" x14ac:dyDescent="0.2">
      <c r="A99" s="69" t="s">
        <v>16</v>
      </c>
      <c r="B99" s="52">
        <f>B97-B98</f>
        <v>-1088325.2960000001</v>
      </c>
      <c r="C99" s="52">
        <f>C97-C98</f>
        <v>8027546.2220000029</v>
      </c>
      <c r="D99" s="70"/>
      <c r="E99" s="52">
        <f>E97-E98</f>
        <v>-1544073.1980000008</v>
      </c>
      <c r="F99" s="70">
        <f>F97-F98</f>
        <v>8027546.2220000029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1106.7702063597101</v>
      </c>
      <c r="C111" s="108">
        <v>935.46748221406403</v>
      </c>
      <c r="D111" s="73">
        <f>IFERROR(((B111/C111)-1)*100,IF(B111+C111&lt;&gt;0,100,0))</f>
        <v>18.311991320126573</v>
      </c>
      <c r="E111" s="72"/>
      <c r="F111" s="109">
        <v>1106.7702063597101</v>
      </c>
      <c r="G111" s="109">
        <v>1101.8097033882</v>
      </c>
    </row>
    <row r="112" spans="1:7" s="15" customFormat="1" ht="12" x14ac:dyDescent="0.2">
      <c r="A112" s="66" t="s">
        <v>50</v>
      </c>
      <c r="B112" s="109">
        <v>1089.7465852902001</v>
      </c>
      <c r="C112" s="108">
        <v>922.14023656076802</v>
      </c>
      <c r="D112" s="73">
        <f>IFERROR(((B112/C112)-1)*100,IF(B112+C112&lt;&gt;0,100,0))</f>
        <v>18.175798222897189</v>
      </c>
      <c r="E112" s="72"/>
      <c r="F112" s="109">
        <v>1089.7465852902001</v>
      </c>
      <c r="G112" s="109">
        <v>1084.9505536010699</v>
      </c>
    </row>
    <row r="113" spans="1:7" s="15" customFormat="1" ht="12" x14ac:dyDescent="0.2">
      <c r="A113" s="66" t="s">
        <v>51</v>
      </c>
      <c r="B113" s="109">
        <v>1202.60092302668</v>
      </c>
      <c r="C113" s="108">
        <v>1003.21056949124</v>
      </c>
      <c r="D113" s="73">
        <f>IFERROR(((B113/C113)-1)*100,IF(B113+C113&lt;&gt;0,100,0))</f>
        <v>19.875224563927517</v>
      </c>
      <c r="E113" s="72"/>
      <c r="F113" s="109">
        <v>1202.6764160581699</v>
      </c>
      <c r="G113" s="109">
        <v>1196.1473032757499</v>
      </c>
    </row>
    <row r="114" spans="1:7" s="25" customFormat="1" ht="12" x14ac:dyDescent="0.2">
      <c r="A114" s="69" t="s">
        <v>52</v>
      </c>
      <c r="B114" s="73"/>
      <c r="C114" s="72"/>
      <c r="D114" s="74"/>
      <c r="E114" s="72"/>
      <c r="F114" s="58"/>
      <c r="G114" s="58"/>
    </row>
    <row r="115" spans="1:7" s="15" customFormat="1" ht="12" x14ac:dyDescent="0.2">
      <c r="A115" s="66" t="s">
        <v>56</v>
      </c>
      <c r="B115" s="109">
        <v>778.87674372351796</v>
      </c>
      <c r="C115" s="108">
        <v>709.93688880619197</v>
      </c>
      <c r="D115" s="73">
        <f>IFERROR(((B115/C115)-1)*100,IF(B115+C115&lt;&gt;0,100,0))</f>
        <v>9.7107018953829893</v>
      </c>
      <c r="E115" s="72"/>
      <c r="F115" s="109">
        <v>778.87674372351796</v>
      </c>
      <c r="G115" s="109">
        <v>777.84367241859195</v>
      </c>
    </row>
    <row r="116" spans="1:7" s="15" customFormat="1" ht="12" x14ac:dyDescent="0.2">
      <c r="A116" s="66" t="s">
        <v>57</v>
      </c>
      <c r="B116" s="109">
        <v>1067.3597108541101</v>
      </c>
      <c r="C116" s="108">
        <v>934.89108688227395</v>
      </c>
      <c r="D116" s="73">
        <f>IFERROR(((B116/C116)-1)*100,IF(B116+C116&lt;&gt;0,100,0))</f>
        <v>14.169417788931948</v>
      </c>
      <c r="E116" s="72"/>
      <c r="F116" s="109">
        <v>1067.6806901886901</v>
      </c>
      <c r="G116" s="109">
        <v>1065.5502001935099</v>
      </c>
    </row>
    <row r="117" spans="1:7" s="15" customFormat="1" ht="12" x14ac:dyDescent="0.2">
      <c r="A117" s="66" t="s">
        <v>59</v>
      </c>
      <c r="B117" s="109">
        <v>1286.6611461710499</v>
      </c>
      <c r="C117" s="108">
        <v>1082.0146804849901</v>
      </c>
      <c r="D117" s="73">
        <f>IFERROR(((B117/C117)-1)*100,IF(B117+C117&lt;&gt;0,100,0))</f>
        <v>18.91346479646019</v>
      </c>
      <c r="E117" s="72"/>
      <c r="F117" s="109">
        <v>1286.8601936751299</v>
      </c>
      <c r="G117" s="109">
        <v>1281.57377672911</v>
      </c>
    </row>
    <row r="118" spans="1:7" s="15" customFormat="1" ht="12" x14ac:dyDescent="0.2">
      <c r="A118" s="66" t="s">
        <v>58</v>
      </c>
      <c r="B118" s="109">
        <v>1204.90360519142</v>
      </c>
      <c r="C118" s="108">
        <v>976.13976402370804</v>
      </c>
      <c r="D118" s="73">
        <f>IFERROR(((B118/C118)-1)*100,IF(B118+C118&lt;&gt;0,100,0))</f>
        <v>23.435562160149416</v>
      </c>
      <c r="E118" s="72"/>
      <c r="F118" s="109">
        <v>1204.90360519142</v>
      </c>
      <c r="G118" s="109">
        <v>1196.4358658905001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43</v>
      </c>
      <c r="C127" s="53">
        <v>79</v>
      </c>
      <c r="D127" s="73">
        <f>IFERROR(((B127/C127)-1)*100,IF(B127+C127&lt;&gt;0,100,0))</f>
        <v>-45.569620253164558</v>
      </c>
      <c r="E127" s="53">
        <v>12</v>
      </c>
      <c r="F127" s="53">
        <v>79</v>
      </c>
      <c r="G127" s="73">
        <f>IFERROR(((E127/F127)-1)*100,IF(E127+F127&lt;&gt;0,100,0))</f>
        <v>-84.810126582278471</v>
      </c>
    </row>
    <row r="128" spans="1:7" s="15" customFormat="1" ht="12" x14ac:dyDescent="0.2">
      <c r="A128" s="66" t="s">
        <v>74</v>
      </c>
      <c r="B128" s="54">
        <v>0</v>
      </c>
      <c r="C128" s="53">
        <v>7</v>
      </c>
      <c r="D128" s="73">
        <f>IFERROR(((B128/C128)-1)*100,IF(B128+C128&lt;&gt;0,100,0))</f>
        <v>-100</v>
      </c>
      <c r="E128" s="53">
        <v>0</v>
      </c>
      <c r="F128" s="53">
        <v>7</v>
      </c>
      <c r="G128" s="73">
        <f>IFERROR(((E128/F128)-1)*100,IF(E128+F128&lt;&gt;0,100,0))</f>
        <v>-100</v>
      </c>
    </row>
    <row r="129" spans="1:7" s="25" customFormat="1" ht="12" x14ac:dyDescent="0.2">
      <c r="A129" s="69" t="s">
        <v>34</v>
      </c>
      <c r="B129" s="70">
        <f>SUM(B126:B128)</f>
        <v>43</v>
      </c>
      <c r="C129" s="70">
        <f>SUM(C126:C128)</f>
        <v>86</v>
      </c>
      <c r="D129" s="73">
        <f>IFERROR(((B129/C129)-1)*100,IF(B129+C129&lt;&gt;0,100,0))</f>
        <v>-50</v>
      </c>
      <c r="E129" s="70">
        <f>SUM(E126:E128)</f>
        <v>12</v>
      </c>
      <c r="F129" s="70">
        <f>SUM(F126:F128)</f>
        <v>86</v>
      </c>
      <c r="G129" s="73">
        <f>IFERROR(((E129/F129)-1)*100,IF(E129+F129&lt;&gt;0,100,0))</f>
        <v>-86.04651162790698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0</v>
      </c>
      <c r="F132" s="53">
        <v>0</v>
      </c>
      <c r="G132" s="73">
        <f>IFERROR(((E132/F132)-1)*100,IF(E132+F132&lt;&gt;0,100,0))</f>
        <v>0</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0</v>
      </c>
      <c r="F134" s="70">
        <f>SUM(F132:F133)</f>
        <v>0</v>
      </c>
      <c r="G134" s="73">
        <f>IFERROR(((E134/F134)-1)*100,IF(E134+F134&lt;&gt;0,100,0))</f>
        <v>0</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11692</v>
      </c>
      <c r="C138" s="53">
        <v>24036</v>
      </c>
      <c r="D138" s="73">
        <f>IFERROR(((B138/C138)-1)*100,IF(B138+C138&lt;&gt;0,100,0))</f>
        <v>-51.356298885005828</v>
      </c>
      <c r="E138" s="53">
        <v>9287</v>
      </c>
      <c r="F138" s="53">
        <v>24036</v>
      </c>
      <c r="G138" s="73">
        <f>IFERROR(((E138/F138)-1)*100,IF(E138+F138&lt;&gt;0,100,0))</f>
        <v>-61.362123481444499</v>
      </c>
    </row>
    <row r="139" spans="1:7" s="15" customFormat="1" ht="12" x14ac:dyDescent="0.2">
      <c r="A139" s="66" t="s">
        <v>74</v>
      </c>
      <c r="B139" s="54">
        <v>0</v>
      </c>
      <c r="C139" s="53">
        <v>27</v>
      </c>
      <c r="D139" s="73">
        <f>IFERROR(((B139/C139)-1)*100,IF(B139+C139&lt;&gt;0,100,0))</f>
        <v>-100</v>
      </c>
      <c r="E139" s="53">
        <v>0</v>
      </c>
      <c r="F139" s="53">
        <v>27</v>
      </c>
      <c r="G139" s="73">
        <f>IFERROR(((E139/F139)-1)*100,IF(E139+F139&lt;&gt;0,100,0))</f>
        <v>-100</v>
      </c>
    </row>
    <row r="140" spans="1:7" s="15" customFormat="1" ht="12" x14ac:dyDescent="0.2">
      <c r="A140" s="69" t="s">
        <v>34</v>
      </c>
      <c r="B140" s="70">
        <f>SUM(B137:B139)</f>
        <v>11692</v>
      </c>
      <c r="C140" s="70">
        <f>SUM(C137:C139)</f>
        <v>24063</v>
      </c>
      <c r="D140" s="73">
        <f>IFERROR(((B140/C140)-1)*100,IF(B140+C140&lt;&gt;0,100,0))</f>
        <v>-51.41087977392678</v>
      </c>
      <c r="E140" s="70">
        <f>SUM(E137:E139)</f>
        <v>9287</v>
      </c>
      <c r="F140" s="70">
        <f>SUM(F137:F139)</f>
        <v>24063</v>
      </c>
      <c r="G140" s="73">
        <f>IFERROR(((E140/F140)-1)*100,IF(E140+F140&lt;&gt;0,100,0))</f>
        <v>-61.405477288783608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0</v>
      </c>
      <c r="F143" s="53">
        <v>0</v>
      </c>
      <c r="G143" s="73">
        <f>IFERROR(((E143/F143)-1)*100,)</f>
        <v>0</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0</v>
      </c>
      <c r="F145" s="70">
        <f>SUM(F143:F144)</f>
        <v>0</v>
      </c>
      <c r="G145" s="73">
        <f>IFERROR(((E145/F145)-1)*100,)</f>
        <v>0</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1384952.40246</v>
      </c>
      <c r="C149" s="53">
        <v>1817917.5693099999</v>
      </c>
      <c r="D149" s="73">
        <f>IFERROR(((B149/C149)-1)*100,IF(B149+C149&lt;&gt;0,100,0))</f>
        <v>-23.816545599167849</v>
      </c>
      <c r="E149" s="53">
        <v>1150514.4237200001</v>
      </c>
      <c r="F149" s="53">
        <v>1817917.5693099999</v>
      </c>
      <c r="G149" s="73">
        <f>IFERROR(((E149/F149)-1)*100,IF(E149+F149&lt;&gt;0,100,0))</f>
        <v>-36.712508688901458</v>
      </c>
    </row>
    <row r="150" spans="1:7" x14ac:dyDescent="0.2">
      <c r="A150" s="66" t="s">
        <v>74</v>
      </c>
      <c r="B150" s="54">
        <v>0</v>
      </c>
      <c r="C150" s="53">
        <v>254095.57</v>
      </c>
      <c r="D150" s="73">
        <f>IFERROR(((B150/C150)-1)*100,IF(B150+C150&lt;&gt;0,100,0))</f>
        <v>-100</v>
      </c>
      <c r="E150" s="53">
        <v>0</v>
      </c>
      <c r="F150" s="53">
        <v>254095.57</v>
      </c>
      <c r="G150" s="73">
        <f>IFERROR(((E150/F150)-1)*100,IF(E150+F150&lt;&gt;0,100,0))</f>
        <v>-100</v>
      </c>
    </row>
    <row r="151" spans="1:7" s="15" customFormat="1" ht="12" x14ac:dyDescent="0.2">
      <c r="A151" s="69" t="s">
        <v>34</v>
      </c>
      <c r="B151" s="70">
        <f>SUM(B148:B150)</f>
        <v>1384952.40246</v>
      </c>
      <c r="C151" s="70">
        <f>SUM(C148:C150)</f>
        <v>2072013.13931</v>
      </c>
      <c r="D151" s="73">
        <f>IFERROR(((B151/C151)-1)*100,IF(B151+C151&lt;&gt;0,100,0))</f>
        <v>-33.159091697594043</v>
      </c>
      <c r="E151" s="70">
        <f>SUM(E148:E150)</f>
        <v>1150514.4237200001</v>
      </c>
      <c r="F151" s="70">
        <f>SUM(F148:F150)</f>
        <v>2072013.13931</v>
      </c>
      <c r="G151" s="73">
        <f>IFERROR(((E151/F151)-1)*100,IF(E151+F151&lt;&gt;0,100,0))</f>
        <v>-44.473594211707933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0</v>
      </c>
      <c r="F154" s="53">
        <v>0</v>
      </c>
      <c r="G154" s="73">
        <f>IFERROR(((E154/F154)-1)*100,IF(E154+F154&lt;&gt;0,100,0))</f>
        <v>0</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0</v>
      </c>
      <c r="F156" s="70">
        <f>SUM(F154:F155)</f>
        <v>0</v>
      </c>
      <c r="G156" s="73">
        <f>IFERROR(((E156/F156)-1)*100,IF(E156+F156&lt;&gt;0,100,0))</f>
        <v>0</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1422702</v>
      </c>
      <c r="C160" s="53">
        <v>1422197</v>
      </c>
      <c r="D160" s="73">
        <f>IFERROR(((B160/C160)-1)*100,IF(B160+C160&lt;&gt;0,100,0))</f>
        <v>3.5508442220022474E-2</v>
      </c>
      <c r="E160" s="65"/>
      <c r="F160" s="65"/>
      <c r="G160" s="52"/>
    </row>
    <row r="161" spans="1:7" s="15" customFormat="1" ht="12" x14ac:dyDescent="0.2">
      <c r="A161" s="66" t="s">
        <v>74</v>
      </c>
      <c r="B161" s="54">
        <v>1612</v>
      </c>
      <c r="C161" s="53">
        <v>1452</v>
      </c>
      <c r="D161" s="73">
        <f>IFERROR(((B161/C161)-1)*100,IF(B161+C161&lt;&gt;0,100,0))</f>
        <v>11.019283746556475</v>
      </c>
      <c r="E161" s="65"/>
      <c r="F161" s="65"/>
      <c r="G161" s="52"/>
    </row>
    <row r="162" spans="1:7" s="25" customFormat="1" ht="12" x14ac:dyDescent="0.2">
      <c r="A162" s="69" t="s">
        <v>34</v>
      </c>
      <c r="B162" s="70">
        <f>SUM(B159:B161)</f>
        <v>1424314</v>
      </c>
      <c r="C162" s="70">
        <f>SUM(C159:C161)</f>
        <v>1423649</v>
      </c>
      <c r="D162" s="73">
        <f>IFERROR(((B162/C162)-1)*100,IF(B162+C162&lt;&gt;0,100,0))</f>
        <v>4.6710951927053657E-2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181499</v>
      </c>
      <c r="D165" s="73">
        <f>IFERROR(((B165/C165)-1)*100,IF(B165+C165&lt;&gt;0,100,0))</f>
        <v>-4.7686213147179917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181499</v>
      </c>
      <c r="D167" s="73">
        <f>IFERROR(((B167/C167)-1)*100,IF(B167+C167&lt;&gt;0,100,0))</f>
        <v>-4.7686213147179917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16414</v>
      </c>
      <c r="C175" s="88">
        <v>24658</v>
      </c>
      <c r="D175" s="73">
        <f>IFERROR(((B175/C175)-1)*100,IF(B175+C175&lt;&gt;0,100,0))</f>
        <v>-33.433368480817585</v>
      </c>
      <c r="E175" s="88">
        <v>9310</v>
      </c>
      <c r="F175" s="88">
        <v>24658</v>
      </c>
      <c r="G175" s="73">
        <f>IFERROR(((E175/F175)-1)*100,IF(E175+F175&lt;&gt;0,100,0))</f>
        <v>-62.243490956281946</v>
      </c>
    </row>
    <row r="176" spans="1:7" x14ac:dyDescent="0.2">
      <c r="A176" s="66" t="s">
        <v>32</v>
      </c>
      <c r="B176" s="87">
        <v>48092</v>
      </c>
      <c r="C176" s="88">
        <v>99860</v>
      </c>
      <c r="D176" s="73">
        <f t="shared" ref="D176:D178" si="5">IFERROR(((B176/C176)-1)*100,IF(B176+C176&lt;&gt;0,100,0))</f>
        <v>-51.840576807530539</v>
      </c>
      <c r="E176" s="88">
        <v>24734</v>
      </c>
      <c r="F176" s="88">
        <v>99860</v>
      </c>
      <c r="G176" s="73">
        <f>IFERROR(((E176/F176)-1)*100,IF(E176+F176&lt;&gt;0,100,0))</f>
        <v>-75.231323853394755</v>
      </c>
    </row>
    <row r="177" spans="1:7" x14ac:dyDescent="0.2">
      <c r="A177" s="66" t="s">
        <v>91</v>
      </c>
      <c r="B177" s="87">
        <v>22762327.694820002</v>
      </c>
      <c r="C177" s="88">
        <v>38837578.776859999</v>
      </c>
      <c r="D177" s="73">
        <f t="shared" si="5"/>
        <v>-41.390971292005133</v>
      </c>
      <c r="E177" s="88">
        <v>11688822.499</v>
      </c>
      <c r="F177" s="88">
        <v>38837578.776859999</v>
      </c>
      <c r="G177" s="73">
        <f>IFERROR(((E177/F177)-1)*100,IF(E177+F177&lt;&gt;0,100,0))</f>
        <v>-69.903318211061162</v>
      </c>
    </row>
    <row r="178" spans="1:7" x14ac:dyDescent="0.2">
      <c r="A178" s="66" t="s">
        <v>92</v>
      </c>
      <c r="B178" s="87">
        <v>207122</v>
      </c>
      <c r="C178" s="88">
        <v>224356</v>
      </c>
      <c r="D178" s="73">
        <f t="shared" si="5"/>
        <v>-7.6815418352974785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412</v>
      </c>
      <c r="C181" s="88">
        <v>1158</v>
      </c>
      <c r="D181" s="73">
        <f t="shared" ref="D181:D184" si="6">IFERROR(((B181/C181)-1)*100,IF(B181+C181&lt;&gt;0,100,0))</f>
        <v>-64.42141623488773</v>
      </c>
      <c r="E181" s="88">
        <v>170</v>
      </c>
      <c r="F181" s="88">
        <v>1158</v>
      </c>
      <c r="G181" s="73">
        <f t="shared" ref="G181" si="7">IFERROR(((E181/F181)-1)*100,IF(E181+F181&lt;&gt;0,100,0))</f>
        <v>-85.319516407599309</v>
      </c>
    </row>
    <row r="182" spans="1:7" x14ac:dyDescent="0.2">
      <c r="A182" s="66" t="s">
        <v>32</v>
      </c>
      <c r="B182" s="87">
        <v>3916</v>
      </c>
      <c r="C182" s="88">
        <v>10880</v>
      </c>
      <c r="D182" s="73">
        <f t="shared" si="6"/>
        <v>-64.007352941176478</v>
      </c>
      <c r="E182" s="88">
        <v>1640</v>
      </c>
      <c r="F182" s="88">
        <v>10880</v>
      </c>
      <c r="G182" s="73">
        <f t="shared" ref="G182" si="8">IFERROR(((E182/F182)-1)*100,IF(E182+F182&lt;&gt;0,100,0))</f>
        <v>-84.92647058823529</v>
      </c>
    </row>
    <row r="183" spans="1:7" x14ac:dyDescent="0.2">
      <c r="A183" s="66" t="s">
        <v>91</v>
      </c>
      <c r="B183" s="87">
        <v>91632.674639999997</v>
      </c>
      <c r="C183" s="88">
        <v>159505.56047999999</v>
      </c>
      <c r="D183" s="73">
        <f t="shared" si="6"/>
        <v>-42.552049994840402</v>
      </c>
      <c r="E183" s="88">
        <v>40890.881999999998</v>
      </c>
      <c r="F183" s="88">
        <v>159505.56047999999</v>
      </c>
      <c r="G183" s="73">
        <f t="shared" ref="G183" si="9">IFERROR(((E183/F183)-1)*100,IF(E183+F183&lt;&gt;0,100,0))</f>
        <v>-74.363977107163478</v>
      </c>
    </row>
    <row r="184" spans="1:7" x14ac:dyDescent="0.2">
      <c r="A184" s="66" t="s">
        <v>92</v>
      </c>
      <c r="B184" s="87">
        <v>86938</v>
      </c>
      <c r="C184" s="88">
        <v>71926</v>
      </c>
      <c r="D184" s="73">
        <f t="shared" si="6"/>
        <v>20.87145121374747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2025-01-06T10:24:10Z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