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<sst xmlns="http://schemas.openxmlformats.org/spreadsheetml/2006/main" count="265" uniqueCount="100">
  <si>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</si>
  <si>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</si>
  <si>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</si>
  <si>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</si>
  <si>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</si>
  <si>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</si>
  <si>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</si>
  <si>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</si>
  <si>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</si>
  <si>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</si>
  <si>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</si>
  <si>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</si>
  <si>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</si>
  <si>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</si>
  <si>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</si>
  <si>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</si>
  <si>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</si>
  <si>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</si>
  <si>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</si>
  <si>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</si>
  <si>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</si>
  <si>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</si>
  <si>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</si>
  <si>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</si>
  <si>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</si>
  <si>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</si>
  <si>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</si>
  <si>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</si>
  <si>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</si>
  <si>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</si>
  <si>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</si>
  <si>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</si>
  <si>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</si>
  <si>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</si>
  <si>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</si>
  <si>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</si>
  <si>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</si>
  <si>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</si>
  <si>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</si>
  <si>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</si>
  <si>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</si>
  <si>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</si>
  <si>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</si>
  <si>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</si>
  <si>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</si>
  <si>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</si>
  <si>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</si>
  <si>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</si>
  <si>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</si>
  <si>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</si>
  <si>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</si>
  <si>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</si>
  <si>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</si>
  <si>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</si>
  <si>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</si>
  <si>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</si>
  <si>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</si>
  <si>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</si>
  <si>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</si>
  <si>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</si>
  <si>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</si>
  <si>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</si>
  <si>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</si>
  <si>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</si>
  <si>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</si>
  <si>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</si>
  <si>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</si>
  <si>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</si>
  <si>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</si>
  <si>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</si>
  <si>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</si>
  <si>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</si>
  <si>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</si>
  <si>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</si>
  <si>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</si>
  <si>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</si>
  <si>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</si>
  <si>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</si>
  <si>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</si>
  <si>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</si>
  <si>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</si>
  <si>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</si>
  <si>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</si>
  <si>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</si>
  <si>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</si>
  <si>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</si>
  <si>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</si>
  <si>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</si>
  <si>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</si>
  <si>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</si>
  <si>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</si>
  <si>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</si>
  <si>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</si>
  <si>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</si>
  <si>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</si>
  <si>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</si>
  <si>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</si>
  <si>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29 January 2021</t>
  </si>
  <si>
    <t>29.01.2021</t>
  </si>
  <si>
    <t>24.01.2020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</si>
</sst>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1833114</v>
      </c>
      <c r="C11" s="67">
        <v>1303674</v>
      </c>
      <c r="D11" s="98">
        <f>IFERROR(((B11/C11)-1)*100,IF(B11+C11&lt;&gt;0,100,0))</f>
        <v>40.611379838824746</v>
      </c>
      <c r="E11" s="67">
        <v>6355042</v>
      </c>
      <c r="F11" s="67">
        <v>4219326</v>
      </c>
      <c r="G11" s="98">
        <f>IFERROR(((E11/F11)-1)*100,IF(E11+F11&lt;&gt;0,100,0))</f>
        <v>50.617468287589062</v>
      </c>
    </row>
    <row r="12" spans="1:7" s="16" customFormat="1" ht="12" x14ac:dyDescent="0.2">
      <c r="A12" s="64" t="s">
        <v>9</v>
      </c>
      <c r="B12" s="67">
        <v>3311899.9989999998</v>
      </c>
      <c r="C12" s="67">
        <v>1477212.362</v>
      </c>
      <c r="D12" s="98">
        <f>IFERROR(((B12/C12)-1)*100,IF(B12+C12&lt;&gt;0,100,0))</f>
        <v>124.1993151557447</v>
      </c>
      <c r="E12" s="67">
        <v>9172762.8499999996</v>
      </c>
      <c r="F12" s="67">
        <v>4733224.3660000004</v>
      </c>
      <c r="G12" s="98">
        <f>IFERROR(((E12/F12)-1)*100,IF(E12+F12&lt;&gt;0,100,0))</f>
        <v>93.795225848374656</v>
      </c>
    </row>
    <row r="13" spans="1:7" s="16" customFormat="1" ht="12" x14ac:dyDescent="0.2">
      <c r="A13" s="64" t="s">
        <v>10</v>
      </c>
      <c r="B13" s="67">
        <v>137441592.22711101</v>
      </c>
      <c r="C13" s="67">
        <v>87699412.874999404</v>
      </c>
      <c r="D13" s="98">
        <f>IFERROR(((B13/C13)-1)*100,IF(B13+C13&lt;&gt;0,100,0))</f>
        <v>56.718942261347436</v>
      </c>
      <c r="E13" s="67">
        <v>432536300.61262101</v>
      </c>
      <c r="F13" s="67">
        <v>271615531.38611001</v>
      </c>
      <c r="G13" s="98">
        <f>IFERROR(((E13/F13)-1)*100,IF(E13+F13&lt;&gt;0,100,0))</f>
        <v>59.245790697350472</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289</v>
      </c>
      <c r="C16" s="67">
        <v>288</v>
      </c>
      <c r="D16" s="98">
        <f>IFERROR(((B16/C16)-1)*100,IF(B16+C16&lt;&gt;0,100,0))</f>
        <v>0.34722222222223209</v>
      </c>
      <c r="E16" s="67">
        <v>1131</v>
      </c>
      <c r="F16" s="67">
        <v>695</v>
      </c>
      <c r="G16" s="98">
        <f>IFERROR(((E16/F16)-1)*100,IF(E16+F16&lt;&gt;0,100,0))</f>
        <v>62.733812949640289</v>
      </c>
    </row>
    <row r="17" spans="1:7" s="16" customFormat="1" ht="12" x14ac:dyDescent="0.2">
      <c r="A17" s="64" t="s">
        <v>9</v>
      </c>
      <c r="B17" s="67">
        <v>1261372.189</v>
      </c>
      <c r="C17" s="67">
        <v>139874.15299999999</v>
      </c>
      <c r="D17" s="98">
        <f>IFERROR(((B17/C17)-1)*100,IF(B17+C17&lt;&gt;0,100,0))</f>
        <v>801.7907611565663</v>
      </c>
      <c r="E17" s="67">
        <v>2038396.273</v>
      </c>
      <c r="F17" s="67">
        <v>297527.61599999998</v>
      </c>
      <c r="G17" s="98">
        <f>IFERROR(((E17/F17)-1)*100,IF(E17+F17&lt;&gt;0,100,0))</f>
        <v>585.11162103352456</v>
      </c>
    </row>
    <row r="18" spans="1:7" s="16" customFormat="1" ht="12" x14ac:dyDescent="0.2">
      <c r="A18" s="64" t="s">
        <v>10</v>
      </c>
      <c r="B18" s="67">
        <v>7851613.3431864399</v>
      </c>
      <c r="C18" s="67">
        <v>8683646.0722244903</v>
      </c>
      <c r="D18" s="98">
        <f>IFERROR(((B18/C18)-1)*100,IF(B18+C18&lt;&gt;0,100,0))</f>
        <v>-9.5816057231925882</v>
      </c>
      <c r="E18" s="67">
        <v>32435699.836555999</v>
      </c>
      <c r="F18" s="67">
        <v>16747970.3862653</v>
      </c>
      <c r="G18" s="98">
        <f>IFERROR(((E18/F18)-1)*100,IF(E18+F18&lt;&gt;0,100,0))</f>
        <v>93.669436286774868</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25581781.869720001</v>
      </c>
      <c r="C24" s="66">
        <v>18221617.26303</v>
      </c>
      <c r="D24" s="65">
        <f>B24-C24</f>
        <v>7360164.6066900007</v>
      </c>
      <c r="E24" s="67">
        <v>87191148.737179995</v>
      </c>
      <c r="F24" s="67">
        <v>49721396.87229</v>
      </c>
      <c r="G24" s="65">
        <f>E24-F24</f>
        <v>37469751.864889994</v>
      </c>
    </row>
    <row r="25" spans="1:7" s="16" customFormat="1" ht="12" x14ac:dyDescent="0.2">
      <c r="A25" s="68" t="s">
        <v>15</v>
      </c>
      <c r="B25" s="66">
        <v>31611036.279119998</v>
      </c>
      <c r="C25" s="66">
        <v>15829501.09327</v>
      </c>
      <c r="D25" s="65">
        <f>B25-C25</f>
        <v>15781535.185849998</v>
      </c>
      <c r="E25" s="67">
        <v>82242415.431140006</v>
      </c>
      <c r="F25" s="67">
        <v>51469067.720109999</v>
      </c>
      <c r="G25" s="65">
        <f>E25-F25</f>
        <v>30773347.711030006</v>
      </c>
    </row>
    <row r="26" spans="1:7" s="28" customFormat="1" ht="12" x14ac:dyDescent="0.2">
      <c r="A26" s="69" t="s">
        <v>16</v>
      </c>
      <c r="B26" s="70">
        <f>B24-B25</f>
        <v>-6029254.4093999974</v>
      </c>
      <c r="C26" s="70">
        <f>C24-C25</f>
        <v>2392116.16976</v>
      </c>
      <c r="D26" s="70"/>
      <c r="E26" s="70">
        <f>E24-E25</f>
        <v>4948733.306039989</v>
      </c>
      <c r="F26" s="70">
        <f>F24-F25</f>
        <v>-1747670.8478199989</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62472.104266180002</v>
      </c>
      <c r="C33" s="126">
        <v>57261.038216100002</v>
      </c>
      <c r="D33" s="98">
        <f t="shared" ref="D33:D42" si="0">IFERROR(((B33/C33)-1)*100,IF(B33+C33&lt;&gt;0,100,0))</f>
        <v>9.1005441263808819</v>
      </c>
      <c r="E33" s="64"/>
      <c r="F33" s="126">
        <v>65346.86</v>
      </c>
      <c r="G33" s="126">
        <v>62258.77</v>
      </c>
    </row>
    <row r="34" spans="1:7" s="16" customFormat="1" ht="12" x14ac:dyDescent="0.2">
      <c r="A34" s="64" t="s">
        <v>23</v>
      </c>
      <c r="B34" s="126">
        <v>65812.015422109995</v>
      </c>
      <c r="C34" s="126">
        <v>76070.485485049998</v>
      </c>
      <c r="D34" s="98">
        <f t="shared" si="0"/>
        <v>-13.485479943408652</v>
      </c>
      <c r="E34" s="64"/>
      <c r="F34" s="126">
        <v>67349.22</v>
      </c>
      <c r="G34" s="126">
        <v>64940.49</v>
      </c>
    </row>
    <row r="35" spans="1:7" s="16" customFormat="1" ht="12" x14ac:dyDescent="0.2">
      <c r="A35" s="64" t="s">
        <v>24</v>
      </c>
      <c r="B35" s="126">
        <v>45891.748890609997</v>
      </c>
      <c r="C35" s="126">
        <v>45621.926898450001</v>
      </c>
      <c r="D35" s="98">
        <f t="shared" si="0"/>
        <v>0.59143050393419827</v>
      </c>
      <c r="E35" s="64"/>
      <c r="F35" s="126">
        <v>47123.56</v>
      </c>
      <c r="G35" s="126">
        <v>45532.51</v>
      </c>
    </row>
    <row r="36" spans="1:7" s="16" customFormat="1" ht="12" x14ac:dyDescent="0.2">
      <c r="A36" s="64" t="s">
        <v>25</v>
      </c>
      <c r="B36" s="126">
        <v>57312.450724729999</v>
      </c>
      <c r="C36" s="126">
        <v>51212.264187389999</v>
      </c>
      <c r="D36" s="98">
        <f t="shared" si="0"/>
        <v>11.911573593034097</v>
      </c>
      <c r="E36" s="64"/>
      <c r="F36" s="126">
        <v>60264.43</v>
      </c>
      <c r="G36" s="126">
        <v>57161.08</v>
      </c>
    </row>
    <row r="37" spans="1:7" s="16" customFormat="1" ht="12" x14ac:dyDescent="0.2">
      <c r="A37" s="64" t="s">
        <v>79</v>
      </c>
      <c r="B37" s="126">
        <v>60375.218841139998</v>
      </c>
      <c r="C37" s="126">
        <v>48475.627902940003</v>
      </c>
      <c r="D37" s="98">
        <f t="shared" si="0"/>
        <v>24.547574632815227</v>
      </c>
      <c r="E37" s="64"/>
      <c r="F37" s="126">
        <v>63725.599999999999</v>
      </c>
      <c r="G37" s="126">
        <v>58907.67</v>
      </c>
    </row>
    <row r="38" spans="1:7" s="16" customFormat="1" ht="12" x14ac:dyDescent="0.2">
      <c r="A38" s="64" t="s">
        <v>26</v>
      </c>
      <c r="B38" s="126">
        <v>84462.301422289995</v>
      </c>
      <c r="C38" s="126">
        <v>72050.57795834</v>
      </c>
      <c r="D38" s="98">
        <f t="shared" si="0"/>
        <v>17.226403750885268</v>
      </c>
      <c r="E38" s="64"/>
      <c r="F38" s="126">
        <v>90081.86</v>
      </c>
      <c r="G38" s="126">
        <v>84413.61</v>
      </c>
    </row>
    <row r="39" spans="1:7" s="16" customFormat="1" ht="12" x14ac:dyDescent="0.2">
      <c r="A39" s="64" t="s">
        <v>27</v>
      </c>
      <c r="B39" s="126">
        <v>11688.79997552</v>
      </c>
      <c r="C39" s="126">
        <v>15232.167018210001</v>
      </c>
      <c r="D39" s="98">
        <f t="shared" si="0"/>
        <v>-23.262396207013214</v>
      </c>
      <c r="E39" s="64"/>
      <c r="F39" s="126">
        <v>12009.6</v>
      </c>
      <c r="G39" s="126">
        <v>11478.64</v>
      </c>
    </row>
    <row r="40" spans="1:7" s="16" customFormat="1" ht="12" x14ac:dyDescent="0.2">
      <c r="A40" s="64" t="s">
        <v>28</v>
      </c>
      <c r="B40" s="126">
        <v>79893.595879479995</v>
      </c>
      <c r="C40" s="126">
        <v>75198.451465959995</v>
      </c>
      <c r="D40" s="98">
        <f t="shared" si="0"/>
        <v>6.243671674070761</v>
      </c>
      <c r="E40" s="64"/>
      <c r="F40" s="126">
        <v>83947.83</v>
      </c>
      <c r="G40" s="126">
        <v>79775.73</v>
      </c>
    </row>
    <row r="41" spans="1:7" s="16" customFormat="1" ht="12" x14ac:dyDescent="0.2">
      <c r="A41" s="64" t="s">
        <v>29</v>
      </c>
      <c r="B41" s="126">
        <v>4034.2302416000002</v>
      </c>
      <c r="C41" s="126">
        <v>2776.0073889499999</v>
      </c>
      <c r="D41" s="98">
        <f t="shared" si="0"/>
        <v>45.324910072588523</v>
      </c>
      <c r="E41" s="64"/>
      <c r="F41" s="126">
        <v>4112.2700000000004</v>
      </c>
      <c r="G41" s="126">
        <v>3836.51</v>
      </c>
    </row>
    <row r="42" spans="1:7" s="16" customFormat="1" ht="12" x14ac:dyDescent="0.2">
      <c r="A42" s="64" t="s">
        <v>78</v>
      </c>
      <c r="B42" s="126">
        <v>984.46171793999997</v>
      </c>
      <c r="C42" s="126">
        <v>874.09249981999994</v>
      </c>
      <c r="D42" s="98">
        <f t="shared" si="0"/>
        <v>12.626720643722278</v>
      </c>
      <c r="E42" s="64"/>
      <c r="F42" s="126">
        <v>989.15</v>
      </c>
      <c r="G42" s="126">
        <v>946.12</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18491.7412604212</v>
      </c>
      <c r="D48" s="72"/>
      <c r="E48" s="127">
        <v>17572.3664830134</v>
      </c>
      <c r="F48" s="72"/>
      <c r="G48" s="98">
        <f>IFERROR(((C48/E48)-1)*100,IF(C48+E48&lt;&gt;0,100,0))</f>
        <v>5.231934914950287</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6585</v>
      </c>
      <c r="D54" s="75"/>
      <c r="E54" s="128">
        <v>2350844</v>
      </c>
      <c r="F54" s="128">
        <v>271712233.99000001</v>
      </c>
      <c r="G54" s="128">
        <v>9937928.6640000008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8499</v>
      </c>
      <c r="C68" s="66">
        <v>5302</v>
      </c>
      <c r="D68" s="98">
        <f>IFERROR(((B68/C68)-1)*100,IF(B68+C68&lt;&gt;0,100,0))</f>
        <v>60.29800075443228</v>
      </c>
      <c r="E68" s="66">
        <v>25821</v>
      </c>
      <c r="F68" s="66">
        <v>14358</v>
      </c>
      <c r="G68" s="98">
        <f>IFERROR(((E68/F68)-1)*100,IF(E68+F68&lt;&gt;0,100,0))</f>
        <v>79.837024655244477</v>
      </c>
    </row>
    <row r="69" spans="1:7" s="16" customFormat="1" ht="12" x14ac:dyDescent="0.2">
      <c r="A69" s="79" t="s">
        <v>54</v>
      </c>
      <c r="B69" s="67">
        <v>229019546.43799999</v>
      </c>
      <c r="C69" s="66">
        <v>228054254.755</v>
      </c>
      <c r="D69" s="98">
        <f>IFERROR(((B69/C69)-1)*100,IF(B69+C69&lt;&gt;0,100,0))</f>
        <v>0.42327282340643979</v>
      </c>
      <c r="E69" s="66">
        <v>739202644.68299997</v>
      </c>
      <c r="F69" s="66">
        <v>594646457.87199998</v>
      </c>
      <c r="G69" s="98">
        <f>IFERROR(((E69/F69)-1)*100,IF(E69+F69&lt;&gt;0,100,0))</f>
        <v>24.309601931929148</v>
      </c>
    </row>
    <row r="70" spans="1:7" s="62" customFormat="1" ht="12" x14ac:dyDescent="0.2">
      <c r="A70" s="79" t="s">
        <v>55</v>
      </c>
      <c r="B70" s="67">
        <v>226876217.35446</v>
      </c>
      <c r="C70" s="66">
        <v>225995591.25356001</v>
      </c>
      <c r="D70" s="98">
        <f>IFERROR(((B70/C70)-1)*100,IF(B70+C70&lt;&gt;0,100,0))</f>
        <v>0.38966516825187369</v>
      </c>
      <c r="E70" s="66">
        <v>724960452.42886198</v>
      </c>
      <c r="F70" s="66">
        <v>591164896.35127997</v>
      </c>
      <c r="G70" s="98">
        <f>IFERROR(((E70/F70)-1)*100,IF(E70+F70&lt;&gt;0,100,0))</f>
        <v>22.632527219288477</v>
      </c>
    </row>
    <row r="71" spans="1:7" s="16" customFormat="1" ht="12" x14ac:dyDescent="0.2">
      <c r="A71" s="79" t="s">
        <v>94</v>
      </c>
      <c r="B71" s="98">
        <f>IFERROR(B69/B68/1000,)</f>
        <v>26.946646245205315</v>
      </c>
      <c r="C71" s="98">
        <f>IFERROR(C69/C68/1000,)</f>
        <v>43.012873397774428</v>
      </c>
      <c r="D71" s="98">
        <f>IFERROR(((B71/C71)-1)*100,IF(B71+C71&lt;&gt;0,100,0))</f>
        <v>-37.352136426673631</v>
      </c>
      <c r="E71" s="98">
        <f>IFERROR(E69/E68/1000,)</f>
        <v>28.627963467061694</v>
      </c>
      <c r="F71" s="98">
        <f>IFERROR(F69/F68/1000,)</f>
        <v>41.415688666388071</v>
      </c>
      <c r="G71" s="98">
        <f>IFERROR(((E71/F71)-1)*100,IF(E71+F71&lt;&gt;0,100,0))</f>
        <v>-30.876524358520619</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2647</v>
      </c>
      <c r="C74" s="66">
        <v>3868</v>
      </c>
      <c r="D74" s="98">
        <f>IFERROR(((B74/C74)-1)*100,IF(B74+C74&lt;&gt;0,100,0))</f>
        <v>-31.566701137538779</v>
      </c>
      <c r="E74" s="66">
        <v>10267</v>
      </c>
      <c r="F74" s="66">
        <v>11784</v>
      </c>
      <c r="G74" s="98">
        <f>IFERROR(((E74/F74)-1)*100,IF(E74+F74&lt;&gt;0,100,0))</f>
        <v>-12.873387644263412</v>
      </c>
    </row>
    <row r="75" spans="1:7" s="16" customFormat="1" ht="12" x14ac:dyDescent="0.2">
      <c r="A75" s="79" t="s">
        <v>54</v>
      </c>
      <c r="B75" s="67">
        <v>421531887</v>
      </c>
      <c r="C75" s="66">
        <v>506011984</v>
      </c>
      <c r="D75" s="98">
        <f>IFERROR(((B75/C75)-1)*100,IF(B75+C75&lt;&gt;0,100,0))</f>
        <v>-16.695275936389674</v>
      </c>
      <c r="E75" s="66">
        <v>1628008682.8859999</v>
      </c>
      <c r="F75" s="66">
        <v>1729296448.5020001</v>
      </c>
      <c r="G75" s="98">
        <f>IFERROR(((E75/F75)-1)*100,IF(E75+F75&lt;&gt;0,100,0))</f>
        <v>-5.8571661153725589</v>
      </c>
    </row>
    <row r="76" spans="1:7" s="16" customFormat="1" ht="12" x14ac:dyDescent="0.2">
      <c r="A76" s="79" t="s">
        <v>55</v>
      </c>
      <c r="B76" s="67">
        <v>427668380.44510001</v>
      </c>
      <c r="C76" s="66">
        <v>517475321.08288997</v>
      </c>
      <c r="D76" s="98">
        <f>IFERROR(((B76/C76)-1)*100,IF(B76+C76&lt;&gt;0,100,0))</f>
        <v>-17.35482582045773</v>
      </c>
      <c r="E76" s="66">
        <v>1616086564.01244</v>
      </c>
      <c r="F76" s="66">
        <v>1771874812.48704</v>
      </c>
      <c r="G76" s="98">
        <f>IFERROR(((E76/F76)-1)*100,IF(E76+F76&lt;&gt;0,100,0))</f>
        <v>-8.7922830313238887</v>
      </c>
    </row>
    <row r="77" spans="1:7" s="16" customFormat="1" ht="12" x14ac:dyDescent="0.2">
      <c r="A77" s="79" t="s">
        <v>94</v>
      </c>
      <c r="B77" s="98">
        <f>IFERROR(B75/B74/1000,)</f>
        <v>159.24891839818662</v>
      </c>
      <c r="C77" s="98">
        <f>IFERROR(C75/C74/1000,)</f>
        <v>130.82005791106513</v>
      </c>
      <c r="D77" s="98">
        <f>IFERROR(((B77/C77)-1)*100,IF(B77+C77&lt;&gt;0,100,0))</f>
        <v>21.731270373269631</v>
      </c>
      <c r="E77" s="98">
        <f>IFERROR(E75/E74/1000,)</f>
        <v>158.56712602376544</v>
      </c>
      <c r="F77" s="98">
        <f>IFERROR(F75/F74/1000,)</f>
        <v>146.74952889528174</v>
      </c>
      <c r="G77" s="98">
        <f>IFERROR(((E77/F77)-1)*100,IF(E77+F77&lt;&gt;0,100,0))</f>
        <v>8.0529029411171358</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133</v>
      </c>
      <c r="C80" s="66">
        <v>167</v>
      </c>
      <c r="D80" s="98">
        <f>IFERROR(((B80/C80)-1)*100,IF(B80+C80&lt;&gt;0,100,0))</f>
        <v>-20.359281437125752</v>
      </c>
      <c r="E80" s="66">
        <v>513</v>
      </c>
      <c r="F80" s="66">
        <v>580</v>
      </c>
      <c r="G80" s="98">
        <f>IFERROR(((E80/F80)-1)*100,IF(E80+F80&lt;&gt;0,100,0))</f>
        <v>-11.55172413793103</v>
      </c>
    </row>
    <row r="81" spans="1:7" s="16" customFormat="1" ht="12" x14ac:dyDescent="0.2">
      <c r="A81" s="79" t="s">
        <v>54</v>
      </c>
      <c r="B81" s="67">
        <v>14611819.515000001</v>
      </c>
      <c r="C81" s="66">
        <v>22740739.418000001</v>
      </c>
      <c r="D81" s="98">
        <f>IFERROR(((B81/C81)-1)*100,IF(B81+C81&lt;&gt;0,100,0))</f>
        <v>-35.746066799242726</v>
      </c>
      <c r="E81" s="66">
        <v>45749752.876000002</v>
      </c>
      <c r="F81" s="66">
        <v>52219863.483999997</v>
      </c>
      <c r="G81" s="98">
        <f>IFERROR(((E81/F81)-1)*100,IF(E81+F81&lt;&gt;0,100,0))</f>
        <v>-12.390133133883852</v>
      </c>
    </row>
    <row r="82" spans="1:7" s="16" customFormat="1" ht="12" x14ac:dyDescent="0.2">
      <c r="A82" s="79" t="s">
        <v>55</v>
      </c>
      <c r="B82" s="67">
        <v>10736069.4740398</v>
      </c>
      <c r="C82" s="66">
        <v>7526578.1517597698</v>
      </c>
      <c r="D82" s="98">
        <f>IFERROR(((B82/C82)-1)*100,IF(B82+C82&lt;&gt;0,100,0))</f>
        <v>42.642104520360661</v>
      </c>
      <c r="E82" s="66">
        <v>23198810.064757299</v>
      </c>
      <c r="F82" s="66">
        <v>16780554.5744185</v>
      </c>
      <c r="G82" s="98">
        <f>IFERROR(((E82/F82)-1)*100,IF(E82+F82&lt;&gt;0,100,0))</f>
        <v>38.248172680319257</v>
      </c>
    </row>
    <row r="83" spans="1:7" s="32" customFormat="1" x14ac:dyDescent="0.2">
      <c r="A83" s="79" t="s">
        <v>94</v>
      </c>
      <c r="B83" s="98">
        <f>IFERROR(B81/B80/1000,)</f>
        <v>109.86330462406015</v>
      </c>
      <c r="C83" s="98">
        <f>IFERROR(C81/C80/1000,)</f>
        <v>136.1720923233533</v>
      </c>
      <c r="D83" s="98">
        <f>IFERROR(((B83/C83)-1)*100,IF(B83+C83&lt;&gt;0,100,0))</f>
        <v>-19.320249289274692</v>
      </c>
      <c r="E83" s="98">
        <f>IFERROR(E81/E80/1000,)</f>
        <v>89.180804826510723</v>
      </c>
      <c r="F83" s="98">
        <f>IFERROR(F81/F80/1000,)</f>
        <v>90.034247386206886</v>
      </c>
      <c r="G83" s="98">
        <f>IFERROR(((E83/F83)-1)*100,IF(E83+F83&lt;&gt;0,100,0))</f>
        <v>-0.94790880634040287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11279</v>
      </c>
      <c r="C86" s="64">
        <f>C68+C74+C80</f>
        <v>9337</v>
      </c>
      <c r="D86" s="98">
        <f>IFERROR(((B86/C86)-1)*100,IF(B86+C86&lt;&gt;0,100,0))</f>
        <v>20.798971832494374</v>
      </c>
      <c r="E86" s="64">
        <f>E68+E74+E80</f>
        <v>36601</v>
      </c>
      <c r="F86" s="64">
        <f>F68+F74+F80</f>
        <v>26722</v>
      </c>
      <c r="G86" s="98">
        <f>IFERROR(((E86/F86)-1)*100,IF(E86+F86&lt;&gt;0,100,0))</f>
        <v>36.969538208217955</v>
      </c>
    </row>
    <row r="87" spans="1:7" s="62" customFormat="1" ht="12" x14ac:dyDescent="0.2">
      <c r="A87" s="79" t="s">
        <v>54</v>
      </c>
      <c r="B87" s="64">
        <f t="shared" ref="B87:C87" si="1">B69+B75+B81</f>
        <v>665163252.95299995</v>
      </c>
      <c r="C87" s="64">
        <f t="shared" si="1"/>
        <v>756806978.17299998</v>
      </c>
      <c r="D87" s="98">
        <f>IFERROR(((B87/C87)-1)*100,IF(B87+C87&lt;&gt;0,100,0))</f>
        <v>-12.109260070676964</v>
      </c>
      <c r="E87" s="64">
        <f t="shared" ref="E87:F87" si="2">E69+E75+E81</f>
        <v>2412961080.4449997</v>
      </c>
      <c r="F87" s="64">
        <f t="shared" si="2"/>
        <v>2376162769.8580003</v>
      </c>
      <c r="G87" s="98">
        <f>IFERROR(((E87/F87)-1)*100,IF(E87+F87&lt;&gt;0,100,0))</f>
        <v>1.5486443544100448</v>
      </c>
    </row>
    <row r="88" spans="1:7" s="62" customFormat="1" ht="12" x14ac:dyDescent="0.2">
      <c r="A88" s="79" t="s">
        <v>55</v>
      </c>
      <c r="B88" s="64">
        <f t="shared" ref="B88:C88" si="3">B70+B76+B82</f>
        <v>665280667.27359986</v>
      </c>
      <c r="C88" s="64">
        <f t="shared" si="3"/>
        <v>750997490.48820972</v>
      </c>
      <c r="D88" s="98">
        <f>IFERROR(((B88/C88)-1)*100,IF(B88+C88&lt;&gt;0,100,0))</f>
        <v>-11.413729646271776</v>
      </c>
      <c r="E88" s="64">
        <f t="shared" ref="E88:F88" si="4">E70+E76+E82</f>
        <v>2364245826.5060592</v>
      </c>
      <c r="F88" s="64">
        <f t="shared" si="4"/>
        <v>2379820263.4127383</v>
      </c>
      <c r="G88" s="98">
        <f>IFERROR(((E88/F88)-1)*100,IF(E88+F88&lt;&gt;0,100,0))</f>
        <v>-0.65443752816630729</v>
      </c>
    </row>
    <row r="89" spans="1:7" s="63" customFormat="1" x14ac:dyDescent="0.2">
      <c r="A89" s="79" t="s">
        <v>95</v>
      </c>
      <c r="B89" s="98">
        <f>IFERROR((B75/B87)*100,IF(B75+B87&lt;&gt;0,100,0))</f>
        <v>63.372696120629676</v>
      </c>
      <c r="C89" s="98">
        <f>IFERROR((C75/C87)*100,IF(C75+C87&lt;&gt;0,100,0))</f>
        <v>66.861432121246864</v>
      </c>
      <c r="D89" s="98">
        <f>IFERROR(((B89/C89)-1)*100,IF(B89+C89&lt;&gt;0,100,0))</f>
        <v>-5.2178601174600825</v>
      </c>
      <c r="E89" s="98">
        <f>IFERROR((E75/E87)*100,IF(E75+E87&lt;&gt;0,100,0))</f>
        <v>67.469330362583463</v>
      </c>
      <c r="F89" s="98">
        <f>IFERROR((F75/F87)*100,IF(F75+F87&lt;&gt;0,100,0))</f>
        <v>72.776851419372377</v>
      </c>
      <c r="G89" s="98">
        <f>IFERROR(((E89/F89)-1)*100,IF(E89+F89&lt;&gt;0,100,0))</f>
        <v>-7.2928698525368096</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25948138.761</v>
      </c>
      <c r="C95" s="129">
        <v>24102707.783</v>
      </c>
      <c r="D95" s="65">
        <f>B95-C95</f>
        <v>1845430.9780000001</v>
      </c>
      <c r="E95" s="129">
        <v>107747778.88</v>
      </c>
      <c r="F95" s="129">
        <v>81016993.681999996</v>
      </c>
      <c r="G95" s="80">
        <f>E95-F95</f>
        <v>26730785.197999999</v>
      </c>
    </row>
    <row r="96" spans="1:7" s="16" customFormat="1" ht="13.5" x14ac:dyDescent="0.2">
      <c r="A96" s="79" t="s">
        <v>88</v>
      </c>
      <c r="B96" s="66">
        <v>23265300.140000001</v>
      </c>
      <c r="C96" s="129">
        <v>23985024.673</v>
      </c>
      <c r="D96" s="65">
        <f>B96-C96</f>
        <v>-719724.53299999982</v>
      </c>
      <c r="E96" s="129">
        <v>98699332.178000003</v>
      </c>
      <c r="F96" s="129">
        <v>75887358.471000001</v>
      </c>
      <c r="G96" s="80">
        <f>E96-F96</f>
        <v>22811973.707000002</v>
      </c>
    </row>
    <row r="97" spans="1:7" s="28" customFormat="1" ht="12" x14ac:dyDescent="0.2">
      <c r="A97" s="81" t="s">
        <v>16</v>
      </c>
      <c r="B97" s="65">
        <f>B95-B96</f>
        <v>2682838.6209999993</v>
      </c>
      <c r="C97" s="65">
        <f>C95-C96</f>
        <v>117683.1099999994</v>
      </c>
      <c r="D97" s="82"/>
      <c r="E97" s="65">
        <f>E95-E96</f>
        <v>9048446.7019999921</v>
      </c>
      <c r="F97" s="82">
        <f>F95-F96</f>
        <v>5129635.2109999955</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703.31382913345897</v>
      </c>
      <c r="D104" s="98">
        <f>IFERROR(((B104/C104)-1)*100,IF(B104+C104&lt;&gt;0,100,0))</f>
        <v>-100</v>
      </c>
      <c r="E104" s="84"/>
      <c r="F104" s="71"/>
      <c r="G104" s="71"/>
    </row>
    <row r="105" spans="1:7" s="16" customFormat="1" ht="12" x14ac:dyDescent="0.2">
      <c r="A105" s="79" t="s">
        <v>50</v>
      </c>
      <c r="B105" s="71"/>
      <c r="C105" s="130">
        <v>695.27288585387498</v>
      </c>
      <c r="D105" s="98">
        <f>IFERROR(((B105/C105)-1)*100,IF(B105+C105&lt;&gt;0,100,0))</f>
        <v>-100</v>
      </c>
      <c r="E105" s="84"/>
      <c r="F105" s="71"/>
      <c r="G105" s="71"/>
    </row>
    <row r="106" spans="1:7" s="16" customFormat="1" ht="12" x14ac:dyDescent="0.2">
      <c r="A106" s="79" t="s">
        <v>51</v>
      </c>
      <c r="B106" s="71"/>
      <c r="C106" s="130">
        <v>735.11699763037905</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532.17897305641804</v>
      </c>
      <c r="D108" s="98">
        <f>IFERROR(((B108/C108)-1)*100,IF(B108+C108&lt;&gt;0,100,0))</f>
        <v>-100</v>
      </c>
      <c r="E108" s="84"/>
      <c r="F108" s="71"/>
      <c r="G108" s="71"/>
    </row>
    <row r="109" spans="1:7" s="16" customFormat="1" ht="12" x14ac:dyDescent="0.2">
      <c r="A109" s="79" t="s">
        <v>57</v>
      </c>
      <c r="B109" s="71"/>
      <c r="C109" s="130">
        <v>686.724808704162</v>
      </c>
      <c r="D109" s="98">
        <f>IFERROR(((B109/C109)-1)*100,IF(B109+C109&lt;&gt;0,100,0))</f>
        <v>-100</v>
      </c>
      <c r="E109" s="84"/>
      <c r="F109" s="71"/>
      <c r="G109" s="71"/>
    </row>
    <row r="110" spans="1:7" s="16" customFormat="1" ht="12" x14ac:dyDescent="0.2">
      <c r="A110" s="79" t="s">
        <v>59</v>
      </c>
      <c r="B110" s="71"/>
      <c r="C110" s="130">
        <v>790.42916743706701</v>
      </c>
      <c r="D110" s="98">
        <f>IFERROR(((B110/C110)-1)*100,IF(B110+C110&lt;&gt;0,100,0))</f>
        <v>-100</v>
      </c>
      <c r="E110" s="84"/>
      <c r="F110" s="71"/>
      <c r="G110" s="71"/>
    </row>
    <row r="111" spans="1:7" s="16" customFormat="1" ht="12" x14ac:dyDescent="0.2">
      <c r="A111" s="79" t="s">
        <v>58</v>
      </c>
      <c r="B111" s="71"/>
      <c r="C111" s="130">
        <v>754.68506373866501</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78">
        <v>0</v>
      </c>
      <c r="D119" s="98">
        <f>IFERROR(((B119/C119)-1)*100,IF(B119+C119&lt;&gt;0,100,0))</f>
        <v>0</v>
      </c>
      <c r="E119" s="66">
        <v>3</v>
      </c>
      <c r="F119" s="78">
        <v>0</v>
      </c>
      <c r="G119" s="98">
        <f>IFERROR(((E119/F119)-1)*100,IF(E119+F119&lt;&gt;0,100,0))</f>
        <v>100</v>
      </c>
    </row>
    <row r="120" spans="1:7" s="16" customFormat="1" ht="12" x14ac:dyDescent="0.2">
      <c r="A120" s="79" t="s">
        <v>72</v>
      </c>
      <c r="B120" s="67">
        <v>742</v>
      </c>
      <c r="C120" s="66">
        <v>224</v>
      </c>
      <c r="D120" s="98">
        <f>IFERROR(((B120/C120)-1)*100,IF(B120+C120&lt;&gt;0,100,0))</f>
        <v>231.25</v>
      </c>
      <c r="E120" s="66">
        <v>1581</v>
      </c>
      <c r="F120" s="66">
        <v>404</v>
      </c>
      <c r="G120" s="98">
        <f>IFERROR(((E120/F120)-1)*100,IF(E120+F120&lt;&gt;0,100,0))</f>
        <v>291.33663366336634</v>
      </c>
    </row>
    <row r="121" spans="1:7" s="16" customFormat="1" ht="12" x14ac:dyDescent="0.2">
      <c r="A121" s="79" t="s">
        <v>74</v>
      </c>
      <c r="B121" s="67">
        <v>40</v>
      </c>
      <c r="C121" s="66">
        <v>14</v>
      </c>
      <c r="D121" s="98">
        <f>IFERROR(((B121/C121)-1)*100,IF(B121+C121&lt;&gt;0,100,0))</f>
        <v>185.71428571428572</v>
      </c>
      <c r="E121" s="66">
        <v>73</v>
      </c>
      <c r="F121" s="66">
        <v>16</v>
      </c>
      <c r="G121" s="98">
        <f>IFERROR(((E121/F121)-1)*100,IF(E121+F121&lt;&gt;0,100,0))</f>
        <v>356.25</v>
      </c>
    </row>
    <row r="122" spans="1:7" s="28" customFormat="1" ht="12" x14ac:dyDescent="0.2">
      <c r="A122" s="81" t="s">
        <v>34</v>
      </c>
      <c r="B122" s="82">
        <f>SUM(B119:B121)</f>
        <v>782</v>
      </c>
      <c r="C122" s="82">
        <f>SUM(C119:C121)</f>
        <v>238</v>
      </c>
      <c r="D122" s="98">
        <f>IFERROR(((B122/C122)-1)*100,IF(B122+C122&lt;&gt;0,100,0))</f>
        <v>228.57142857142856</v>
      </c>
      <c r="E122" s="82">
        <f>SUM(E119:E121)</f>
        <v>1657</v>
      </c>
      <c r="F122" s="82">
        <f>SUM(F119:F121)</f>
        <v>420</v>
      </c>
      <c r="G122" s="98">
        <f>IFERROR(((E122/F122)-1)*100,IF(E122+F122&lt;&gt;0,100,0))</f>
        <v>294.52380952380952</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15</v>
      </c>
      <c r="C125" s="66">
        <v>21</v>
      </c>
      <c r="D125" s="98">
        <f>IFERROR(((B125/C125)-1)*100,IF(B125+C125&lt;&gt;0,100,0))</f>
        <v>-28.571428571428569</v>
      </c>
      <c r="E125" s="66">
        <v>71</v>
      </c>
      <c r="F125" s="66">
        <v>41</v>
      </c>
      <c r="G125" s="98">
        <f>IFERROR(((E125/F125)-1)*100,IF(E125+F125&lt;&gt;0,100,0))</f>
        <v>73.170731707317074</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15</v>
      </c>
      <c r="C127" s="82">
        <f>SUM(C125:C126)</f>
        <v>21</v>
      </c>
      <c r="D127" s="98">
        <f>IFERROR(((B127/C127)-1)*100,IF(B127+C127&lt;&gt;0,100,0))</f>
        <v>-28.571428571428569</v>
      </c>
      <c r="E127" s="82">
        <f>SUM(E125:E126)</f>
        <v>71</v>
      </c>
      <c r="F127" s="82">
        <f>SUM(F125:F126)</f>
        <v>41</v>
      </c>
      <c r="G127" s="98">
        <f>IFERROR(((E127/F127)-1)*100,IF(E127+F127&lt;&gt;0,100,0))</f>
        <v>73.170731707317074</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78">
        <v>0</v>
      </c>
      <c r="D130" s="98">
        <f>IFERROR(((B130/C130)-1)*100,IF(B130+C130&lt;&gt;0,100,0))</f>
        <v>0</v>
      </c>
      <c r="E130" s="66">
        <v>40001</v>
      </c>
      <c r="F130" s="78">
        <v>0</v>
      </c>
      <c r="G130" s="98">
        <f>IFERROR(((E130/F130)-1)*100,IF(E130+F130&lt;&gt;0,100,0))</f>
        <v>100</v>
      </c>
    </row>
    <row r="131" spans="1:7" s="16" customFormat="1" ht="12" x14ac:dyDescent="0.2">
      <c r="A131" s="79" t="s">
        <v>72</v>
      </c>
      <c r="B131" s="67">
        <v>1150714</v>
      </c>
      <c r="C131" s="66">
        <v>165623</v>
      </c>
      <c r="D131" s="98">
        <f>IFERROR(((B131/C131)-1)*100,IF(B131+C131&lt;&gt;0,100,0))</f>
        <v>594.77910676657223</v>
      </c>
      <c r="E131" s="66">
        <v>2064147</v>
      </c>
      <c r="F131" s="66">
        <v>232742</v>
      </c>
      <c r="G131" s="98">
        <f>IFERROR(((E131/F131)-1)*100,IF(E131+F131&lt;&gt;0,100,0))</f>
        <v>786.88204105833927</v>
      </c>
    </row>
    <row r="132" spans="1:7" s="16" customFormat="1" ht="12" x14ac:dyDescent="0.2">
      <c r="A132" s="79" t="s">
        <v>74</v>
      </c>
      <c r="B132" s="67">
        <v>3667</v>
      </c>
      <c r="C132" s="66">
        <v>2090</v>
      </c>
      <c r="D132" s="98">
        <f>IFERROR(((B132/C132)-1)*100,IF(B132+C132&lt;&gt;0,100,0))</f>
        <v>75.454545454545467</v>
      </c>
      <c r="E132" s="66">
        <v>4829</v>
      </c>
      <c r="F132" s="66">
        <v>2098</v>
      </c>
      <c r="G132" s="98">
        <f>IFERROR(((E132/F132)-1)*100,IF(E132+F132&lt;&gt;0,100,0))</f>
        <v>130.17159199237369</v>
      </c>
    </row>
    <row r="133" spans="1:7" s="16" customFormat="1" ht="12" x14ac:dyDescent="0.2">
      <c r="A133" s="81" t="s">
        <v>34</v>
      </c>
      <c r="B133" s="82">
        <f>SUM(B130:B132)</f>
        <v>1154381</v>
      </c>
      <c r="C133" s="82">
        <f>SUM(C130:C132)</f>
        <v>167713</v>
      </c>
      <c r="D133" s="98">
        <f>IFERROR(((B133/C133)-1)*100,IF(B133+C133&lt;&gt;0,100,0))</f>
        <v>588.30740610447606</v>
      </c>
      <c r="E133" s="82">
        <f>SUM(E130:E132)</f>
        <v>2108977</v>
      </c>
      <c r="F133" s="82">
        <f>SUM(F130:F132)</f>
        <v>234840</v>
      </c>
      <c r="G133" s="98">
        <f>IFERROR(((E133/F133)-1)*100,IF(E133+F133&lt;&gt;0,100,0))</f>
        <v>798.04845852495316</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10831</v>
      </c>
      <c r="C136" s="66">
        <v>67500</v>
      </c>
      <c r="D136" s="98">
        <f>IFERROR(((B136/C136)-1)*100,)</f>
        <v>-83.954074074074072</v>
      </c>
      <c r="E136" s="66">
        <v>38681</v>
      </c>
      <c r="F136" s="66">
        <v>69051</v>
      </c>
      <c r="G136" s="98">
        <f>IFERROR(((E136/F136)-1)*100,)</f>
        <v>-43.981984330422442</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10831</v>
      </c>
      <c r="C138" s="82">
        <f>SUM(C136:C137)</f>
        <v>67500</v>
      </c>
      <c r="D138" s="98">
        <f>IFERROR(((B138/C138)-1)*100,)</f>
        <v>-83.954074074074072</v>
      </c>
      <c r="E138" s="82">
        <f>SUM(E136:E137)</f>
        <v>38681</v>
      </c>
      <c r="F138" s="82">
        <f>SUM(F136:F137)</f>
        <v>69051</v>
      </c>
      <c r="G138" s="98">
        <f>IFERROR(((E138/F138)-1)*100,)</f>
        <v>-43.981984330422442</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78">
        <v>0</v>
      </c>
      <c r="D141" s="98">
        <f>IFERROR(((B141/C141)-1)*100,IF(B141+C141&lt;&gt;0,100,0))</f>
        <v>0</v>
      </c>
      <c r="E141" s="66">
        <v>958914.01249999995</v>
      </c>
      <c r="F141" s="78">
        <v>0</v>
      </c>
      <c r="G141" s="98">
        <f>IFERROR(((E141/F141)-1)*100,IF(E141+F141&lt;&gt;0,100,0))</f>
        <v>100</v>
      </c>
    </row>
    <row r="142" spans="1:7" s="32" customFormat="1" x14ac:dyDescent="0.2">
      <c r="A142" s="79" t="s">
        <v>72</v>
      </c>
      <c r="B142" s="67">
        <v>109013344.46921</v>
      </c>
      <c r="C142" s="66">
        <v>17020705.36121</v>
      </c>
      <c r="D142" s="98">
        <f>IFERROR(((B142/C142)-1)*100,IF(B142+C142&lt;&gt;0,100,0))</f>
        <v>540.47489311253935</v>
      </c>
      <c r="E142" s="66">
        <v>194788705.46055999</v>
      </c>
      <c r="F142" s="66">
        <v>23458754.145799998</v>
      </c>
      <c r="G142" s="98">
        <f>IFERROR(((E142/F142)-1)*100,IF(E142+F142&lt;&gt;0,100,0))</f>
        <v>730.34548318259488</v>
      </c>
    </row>
    <row r="143" spans="1:7" s="32" customFormat="1" x14ac:dyDescent="0.2">
      <c r="A143" s="79" t="s">
        <v>74</v>
      </c>
      <c r="B143" s="67">
        <v>17928037.559999999</v>
      </c>
      <c r="C143" s="66">
        <v>14009149.65</v>
      </c>
      <c r="D143" s="98">
        <f>IFERROR(((B143/C143)-1)*100,IF(B143+C143&lt;&gt;0,100,0))</f>
        <v>27.973774339686621</v>
      </c>
      <c r="E143" s="66">
        <v>25461307.32</v>
      </c>
      <c r="F143" s="66">
        <v>14034251.029999999</v>
      </c>
      <c r="G143" s="98">
        <f>IFERROR(((E143/F143)-1)*100,IF(E143+F143&lt;&gt;0,100,0))</f>
        <v>81.422630004075131</v>
      </c>
    </row>
    <row r="144" spans="1:7" s="16" customFormat="1" ht="12" x14ac:dyDescent="0.2">
      <c r="A144" s="81" t="s">
        <v>34</v>
      </c>
      <c r="B144" s="82">
        <f>SUM(B141:B143)</f>
        <v>126941382.02921</v>
      </c>
      <c r="C144" s="82">
        <f>SUM(C141:C143)</f>
        <v>31029855.011210002</v>
      </c>
      <c r="D144" s="98">
        <f>IFERROR(((B144/C144)-1)*100,IF(B144+C144&lt;&gt;0,100,0))</f>
        <v>309.09434473139015</v>
      </c>
      <c r="E144" s="82">
        <f>SUM(E141:E143)</f>
        <v>221208926.79305997</v>
      </c>
      <c r="F144" s="82">
        <f>SUM(F141:F143)</f>
        <v>37493005.175799996</v>
      </c>
      <c r="G144" s="98">
        <f>IFERROR(((E144/F144)-1)*100,IF(E144+F144&lt;&gt;0,100,0))</f>
        <v>490.00052344654443</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16905.414420000001</v>
      </c>
      <c r="C147" s="66">
        <v>104565</v>
      </c>
      <c r="D147" s="98">
        <f>IFERROR(((B147/C147)-1)*100,IF(B147+C147&lt;&gt;0,100,0))</f>
        <v>-83.832626194233256</v>
      </c>
      <c r="E147" s="66">
        <v>87561.464420000004</v>
      </c>
      <c r="F147" s="66">
        <v>106631.2203</v>
      </c>
      <c r="G147" s="98">
        <f>IFERROR(((E147/F147)-1)*100,IF(E147+F147&lt;&gt;0,100,0))</f>
        <v>-17.8838391104861</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16905.414420000001</v>
      </c>
      <c r="C149" s="82">
        <f>SUM(C147:C148)</f>
        <v>104565</v>
      </c>
      <c r="D149" s="98">
        <f>IFERROR(((B149/C149)-1)*100,IF(B149+C149&lt;&gt;0,100,0))</f>
        <v>-83.832626194233256</v>
      </c>
      <c r="E149" s="82">
        <f>SUM(E147:E148)</f>
        <v>87561.464420000004</v>
      </c>
      <c r="F149" s="82">
        <f>SUM(F147:F148)</f>
        <v>106631.2203</v>
      </c>
      <c r="G149" s="98">
        <f>IFERROR(((E149/F149)-1)*100,IF(E149+F149&lt;&gt;0,100,0))</f>
        <v>-17.8838391104861</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50001</v>
      </c>
      <c r="C152" s="78">
        <v>0</v>
      </c>
      <c r="D152" s="98">
        <f>IFERROR(((B152/C152)-1)*100,IF(B152+C152&lt;&gt;0,100,0))</f>
        <v>100</v>
      </c>
      <c r="E152" s="78"/>
      <c r="F152" s="78"/>
      <c r="G152" s="65"/>
    </row>
    <row r="153" spans="1:7" s="16" customFormat="1" ht="12" x14ac:dyDescent="0.2">
      <c r="A153" s="79" t="s">
        <v>72</v>
      </c>
      <c r="B153" s="67">
        <v>1368771</v>
      </c>
      <c r="C153" s="66">
        <v>945677</v>
      </c>
      <c r="D153" s="98">
        <f>IFERROR(((B153/C153)-1)*100,IF(B153+C153&lt;&gt;0,100,0))</f>
        <v>44.739800164326724</v>
      </c>
      <c r="E153" s="78"/>
      <c r="F153" s="78"/>
      <c r="G153" s="65"/>
    </row>
    <row r="154" spans="1:7" s="16" customFormat="1" ht="12" x14ac:dyDescent="0.2">
      <c r="A154" s="79" t="s">
        <v>74</v>
      </c>
      <c r="B154" s="67">
        <v>2342</v>
      </c>
      <c r="C154" s="66">
        <v>2753</v>
      </c>
      <c r="D154" s="98">
        <f>IFERROR(((B154/C154)-1)*100,IF(B154+C154&lt;&gt;0,100,0))</f>
        <v>-14.929168180167085</v>
      </c>
      <c r="E154" s="78"/>
      <c r="F154" s="78"/>
      <c r="G154" s="65"/>
    </row>
    <row r="155" spans="1:7" s="28" customFormat="1" ht="12" x14ac:dyDescent="0.2">
      <c r="A155" s="81" t="s">
        <v>34</v>
      </c>
      <c r="B155" s="82">
        <f>SUM(B152:B154)</f>
        <v>1421114</v>
      </c>
      <c r="C155" s="82">
        <f>SUM(C152:C154)</f>
        <v>948430</v>
      </c>
      <c r="D155" s="98">
        <f>IFERROR(((B155/C155)-1)*100,IF(B155+C155&lt;&gt;0,100,0))</f>
        <v>49.838575329755486</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171593</v>
      </c>
      <c r="C158" s="66">
        <v>321098</v>
      </c>
      <c r="D158" s="98">
        <f>IFERROR(((B158/C158)-1)*100,IF(B158+C158&lt;&gt;0,100,0))</f>
        <v>-46.560551607297462</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171593</v>
      </c>
      <c r="C160" s="82">
        <f>SUM(C158:C159)</f>
        <v>321098</v>
      </c>
      <c r="D160" s="98">
        <f>IFERROR(((B160/C160)-1)*100,IF(B160+C160&lt;&gt;0,100,0))</f>
        <v>-46.560551607297462</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9140</v>
      </c>
      <c r="C168" s="113">
        <v>16802</v>
      </c>
      <c r="D168" s="111">
        <f>IFERROR(((B168/C168)-1)*100,IF(B168+C168&lt;&gt;0,100,0))</f>
        <v>-45.601714081656944</v>
      </c>
      <c r="E168" s="113">
        <v>38159</v>
      </c>
      <c r="F168" s="113">
        <v>41719</v>
      </c>
      <c r="G168" s="111">
        <f>IFERROR(((E168/F168)-1)*100,IF(E168+F168&lt;&gt;0,100,0))</f>
        <v>-8.5332821975598669</v>
      </c>
    </row>
    <row r="169" spans="1:7" x14ac:dyDescent="0.2">
      <c r="A169" s="101" t="s">
        <v>32</v>
      </c>
      <c r="B169" s="112">
        <v>64116</v>
      </c>
      <c r="C169" s="113">
        <v>63723</v>
      </c>
      <c r="D169" s="111">
        <f t="shared" ref="D169:D171" si="5">IFERROR(((B169/C169)-1)*100,IF(B169+C169&lt;&gt;0,100,0))</f>
        <v>0.61673179228849406</v>
      </c>
      <c r="E169" s="113">
        <v>227131</v>
      </c>
      <c r="F169" s="113">
        <v>173175</v>
      </c>
      <c r="G169" s="111">
        <f>IFERROR(((E169/F169)-1)*100,IF(E169+F169&lt;&gt;0,100,0))</f>
        <v>31.156922188537607</v>
      </c>
    </row>
    <row r="170" spans="1:7" x14ac:dyDescent="0.2">
      <c r="A170" s="101" t="s">
        <v>92</v>
      </c>
      <c r="B170" s="112">
        <v>19771437</v>
      </c>
      <c r="C170" s="113">
        <v>17685982</v>
      </c>
      <c r="D170" s="111">
        <f t="shared" si="5"/>
        <v>11.791570295616038</v>
      </c>
      <c r="E170" s="113">
        <v>73435984</v>
      </c>
      <c r="F170" s="113">
        <v>46238549</v>
      </c>
      <c r="G170" s="111">
        <f>IFERROR(((E170/F170)-1)*100,IF(E170+F170&lt;&gt;0,100,0))</f>
        <v>58.819828018392187</v>
      </c>
    </row>
    <row r="171" spans="1:7" x14ac:dyDescent="0.2">
      <c r="A171" s="101" t="s">
        <v>93</v>
      </c>
      <c r="B171" s="112">
        <v>125840</v>
      </c>
      <c r="C171" s="113">
        <v>109472</v>
      </c>
      <c r="D171" s="111">
        <f t="shared" si="5"/>
        <v>14.951768488745977</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444</v>
      </c>
      <c r="C174" s="113">
        <v>742</v>
      </c>
      <c r="D174" s="111">
        <f t="shared" ref="D174:D177" si="6">IFERROR(((B174/C174)-1)*100,IF(B174+C174&lt;&gt;0,100,0))</f>
        <v>-40.161725067385447</v>
      </c>
      <c r="E174" s="113">
        <v>2315</v>
      </c>
      <c r="F174" s="113">
        <v>1937</v>
      </c>
      <c r="G174" s="111">
        <f t="shared" ref="G174" si="7">IFERROR(((E174/F174)-1)*100,IF(E174+F174&lt;&gt;0,100,0))</f>
        <v>19.514713474445024</v>
      </c>
    </row>
    <row r="175" spans="1:7" x14ac:dyDescent="0.2">
      <c r="A175" s="101" t="s">
        <v>32</v>
      </c>
      <c r="B175" s="112">
        <v>4210</v>
      </c>
      <c r="C175" s="113">
        <v>5654</v>
      </c>
      <c r="D175" s="111">
        <f t="shared" si="6"/>
        <v>-25.539441103643433</v>
      </c>
      <c r="E175" s="113">
        <v>25149</v>
      </c>
      <c r="F175" s="113">
        <v>19391</v>
      </c>
      <c r="G175" s="111">
        <f t="shared" ref="G175" si="8">IFERROR(((E175/F175)-1)*100,IF(E175+F175&lt;&gt;0,100,0))</f>
        <v>29.694188025372604</v>
      </c>
    </row>
    <row r="176" spans="1:7" x14ac:dyDescent="0.2">
      <c r="A176" s="101" t="s">
        <v>92</v>
      </c>
      <c r="B176" s="112">
        <v>52863</v>
      </c>
      <c r="C176" s="113">
        <v>49400</v>
      </c>
      <c r="D176" s="111">
        <f t="shared" si="6"/>
        <v>7.0101214574898707</v>
      </c>
      <c r="E176" s="113">
        <v>546316</v>
      </c>
      <c r="F176" s="113">
        <v>155111</v>
      </c>
      <c r="G176" s="111">
        <f t="shared" ref="G176" si="9">IFERROR(((E176/F176)-1)*100,IF(E176+F176&lt;&gt;0,100,0))</f>
        <v>252.2097078866102</v>
      </c>
    </row>
    <row r="177" spans="1:7" x14ac:dyDescent="0.2">
      <c r="A177" s="101" t="s">
        <v>93</v>
      </c>
      <c r="B177" s="112">
        <v>54047</v>
      </c>
      <c r="C177" s="113">
        <v>49264</v>
      </c>
      <c r="D177" s="111">
        <f t="shared" si="6"/>
        <v>9.7089152322182635</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2021-02-01T06:51:01Z</dcterms:modified>
</cp:coreProperties>
</file>