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<sst xmlns="http://schemas.openxmlformats.org/spreadsheetml/2006/main" count="265" uniqueCount="100">
  <si>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</si>
  <si>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</si>
  <si>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</si>
  <si>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</si>
  <si>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</si>
  <si>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</si>
  <si>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</si>
  <si>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</si>
  <si>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</si>
  <si>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</si>
  <si>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</si>
  <si>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</si>
  <si>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</si>
  <si>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</si>
  <si>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</si>
  <si>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</si>
  <si>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</si>
  <si>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</si>
  <si>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</si>
  <si>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</si>
  <si>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</si>
  <si>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</si>
  <si>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</si>
  <si>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</si>
  <si>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</si>
  <si>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</si>
  <si>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</si>
  <si>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</si>
  <si>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</si>
  <si>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</si>
  <si>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</si>
  <si>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</si>
  <si>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</si>
  <si>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</si>
  <si>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</si>
  <si>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</si>
  <si>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</si>
  <si>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</si>
  <si>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</si>
  <si>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</si>
  <si>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</si>
  <si>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</si>
  <si>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</si>
  <si>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</si>
  <si>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</si>
  <si>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</si>
  <si>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</si>
  <si>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</si>
  <si>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</si>
  <si>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</si>
  <si>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</si>
  <si>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</si>
  <si>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</si>
  <si>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</si>
  <si>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</si>
  <si>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</si>
  <si>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</si>
  <si>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</si>
  <si>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</si>
  <si>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</si>
  <si>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</si>
  <si>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</si>
  <si>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</si>
  <si>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</si>
  <si>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</si>
  <si>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</si>
  <si>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</si>
  <si>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</si>
  <si>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</si>
  <si>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</si>
  <si>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</si>
  <si>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</si>
  <si>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</si>
  <si>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</si>
  <si>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</si>
  <si>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</si>
  <si>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</si>
  <si>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</si>
  <si>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</si>
  <si>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</si>
  <si>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</si>
  <si>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</si>
  <si>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</si>
  <si>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</si>
  <si>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</si>
  <si>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</si>
  <si>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</si>
  <si>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</si>
  <si>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</si>
  <si>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</si>
  <si>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</si>
  <si>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</si>
  <si>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</si>
  <si>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</si>
  <si>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</si>
  <si>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</si>
  <si>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</si>
  <si>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12 February 2021</t>
  </si>
  <si>
    <t>12.02.2021</t>
  </si>
  <si>
    <t>07.02.2020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</si>
</sst>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1805383</v>
      </c>
      <c r="C11" s="67">
        <v>1467428</v>
      </c>
      <c r="D11" s="98">
        <f>IFERROR(((B11/C11)-1)*100,IF(B11+C11&lt;&gt;0,100,0))</f>
        <v>23.030431476024727</v>
      </c>
      <c r="E11" s="67">
        <v>9873961</v>
      </c>
      <c r="F11" s="67">
        <v>7114515</v>
      </c>
      <c r="G11" s="98">
        <f>IFERROR(((E11/F11)-1)*100,IF(E11+F11&lt;&gt;0,100,0))</f>
        <v>38.786143538948203</v>
      </c>
    </row>
    <row r="12" spans="1:7" s="16" customFormat="1" ht="12" x14ac:dyDescent="0.2">
      <c r="A12" s="64" t="s">
        <v>9</v>
      </c>
      <c r="B12" s="67">
        <v>2703984.7769999998</v>
      </c>
      <c r="C12" s="67">
        <v>1444699.679</v>
      </c>
      <c r="D12" s="98">
        <f>IFERROR(((B12/C12)-1)*100,IF(B12+C12&lt;&gt;0,100,0))</f>
        <v>87.165873731740447</v>
      </c>
      <c r="E12" s="67">
        <v>14597229.682</v>
      </c>
      <c r="F12" s="67">
        <v>7752726.807</v>
      </c>
      <c r="G12" s="98">
        <f>IFERROR(((E12/F12)-1)*100,IF(E12+F12&lt;&gt;0,100,0))</f>
        <v>88.285103362858635</v>
      </c>
    </row>
    <row r="13" spans="1:7" s="16" customFormat="1" ht="12" x14ac:dyDescent="0.2">
      <c r="A13" s="64" t="s">
        <v>10</v>
      </c>
      <c r="B13" s="67">
        <v>115666731.734878</v>
      </c>
      <c r="C13" s="67">
        <v>92632206.571765199</v>
      </c>
      <c r="D13" s="98">
        <f>IFERROR(((B13/C13)-1)*100,IF(B13+C13&lt;&gt;0,100,0))</f>
        <v>24.866648453707295</v>
      </c>
      <c r="E13" s="67">
        <v>664266229.90081704</v>
      </c>
      <c r="F13" s="67">
        <v>456525612.525334</v>
      </c>
      <c r="G13" s="98">
        <f>IFERROR(((E13/F13)-1)*100,IF(E13+F13&lt;&gt;0,100,0))</f>
        <v>45.504701527333239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397</v>
      </c>
      <c r="C16" s="67">
        <v>255</v>
      </c>
      <c r="D16" s="98">
        <f>IFERROR(((B16/C16)-1)*100,IF(B16+C16&lt;&gt;0,100,0))</f>
        <v>55.686274509803923</v>
      </c>
      <c r="E16" s="67">
        <v>1854</v>
      </c>
      <c r="F16" s="67">
        <v>1290</v>
      </c>
      <c r="G16" s="98">
        <f>IFERROR(((E16/F16)-1)*100,IF(E16+F16&lt;&gt;0,100,0))</f>
        <v>43.720930232558139</v>
      </c>
    </row>
    <row r="17" spans="1:7" s="16" customFormat="1" ht="12" x14ac:dyDescent="0.2">
      <c r="A17" s="64" t="s">
        <v>9</v>
      </c>
      <c r="B17" s="67">
        <v>213616.13200000001</v>
      </c>
      <c r="C17" s="67">
        <v>98005.801999999996</v>
      </c>
      <c r="D17" s="98">
        <f>IFERROR(((B17/C17)-1)*100,IF(B17+C17&lt;&gt;0,100,0))</f>
        <v>117.962740614071</v>
      </c>
      <c r="E17" s="67">
        <v>2379844.9169999999</v>
      </c>
      <c r="F17" s="67">
        <v>563954.87300000002</v>
      </c>
      <c r="G17" s="98">
        <f>IFERROR(((E17/F17)-1)*100,IF(E17+F17&lt;&gt;0,100,0))</f>
        <v>321.99208322116937</v>
      </c>
    </row>
    <row r="18" spans="1:7" s="16" customFormat="1" ht="12" x14ac:dyDescent="0.2">
      <c r="A18" s="64" t="s">
        <v>10</v>
      </c>
      <c r="B18" s="67">
        <v>8909628.4205631595</v>
      </c>
      <c r="C18" s="67">
        <v>4354209.0468352102</v>
      </c>
      <c r="D18" s="98">
        <f>IFERROR(((B18/C18)-1)*100,IF(B18+C18&lt;&gt;0,100,0))</f>
        <v>104.62105343883259</v>
      </c>
      <c r="E18" s="67">
        <v>48174226.714627102</v>
      </c>
      <c r="F18" s="67">
        <v>27567372.332024802</v>
      </c>
      <c r="G18" s="98">
        <f>IFERROR(((E18/F18)-1)*100,IF(E18+F18&lt;&gt;0,100,0))</f>
        <v>74.750883524228669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19222696.532680001</v>
      </c>
      <c r="C24" s="66">
        <v>17398418.705710001</v>
      </c>
      <c r="D24" s="65">
        <f>B24-C24</f>
        <v>1824277.8269699998</v>
      </c>
      <c r="E24" s="67">
        <v>123351239.94712</v>
      </c>
      <c r="F24" s="67">
        <v>80643996.577230006</v>
      </c>
      <c r="G24" s="65">
        <f>E24-F24</f>
        <v>42707243.369889989</v>
      </c>
    </row>
    <row r="25" spans="1:7" s="16" customFormat="1" ht="12" x14ac:dyDescent="0.2">
      <c r="A25" s="68" t="s">
        <v>15</v>
      </c>
      <c r="B25" s="66">
        <v>21170273.264570002</v>
      </c>
      <c r="C25" s="66">
        <v>14566647.526419999</v>
      </c>
      <c r="D25" s="65">
        <f>B25-C25</f>
        <v>6603625.7381500024</v>
      </c>
      <c r="E25" s="67">
        <v>124665731.69016001</v>
      </c>
      <c r="F25" s="67">
        <v>84278669.258739993</v>
      </c>
      <c r="G25" s="65">
        <f>E25-F25</f>
        <v>40387062.431420013</v>
      </c>
    </row>
    <row r="26" spans="1:7" s="28" customFormat="1" ht="12" x14ac:dyDescent="0.2">
      <c r="A26" s="69" t="s">
        <v>16</v>
      </c>
      <c r="B26" s="70">
        <f>B24-B25</f>
        <v>-1947576.7318900004</v>
      </c>
      <c r="C26" s="70">
        <f>C24-C25</f>
        <v>2831771.1792900022</v>
      </c>
      <c r="D26" s="70"/>
      <c r="E26" s="70">
        <f>E24-E25</f>
        <v>-1314491.7430400103</v>
      </c>
      <c r="F26" s="70">
        <f>F24-F25</f>
        <v>-3634672.6815099865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66132.240140299997</v>
      </c>
      <c r="C33" s="126">
        <v>57276.494890959999</v>
      </c>
      <c r="D33" s="98">
        <f t="shared" ref="D33:D42" si="0">IFERROR(((B33/C33)-1)*100,IF(B33+C33&lt;&gt;0,100,0))</f>
        <v>15.461395230624886</v>
      </c>
      <c r="E33" s="64"/>
      <c r="F33" s="126">
        <v>66222.2</v>
      </c>
      <c r="G33" s="126">
        <v>64289.48</v>
      </c>
    </row>
    <row r="34" spans="1:7" s="16" customFormat="1" ht="12" x14ac:dyDescent="0.2">
      <c r="A34" s="64" t="s">
        <v>23</v>
      </c>
      <c r="B34" s="126">
        <v>69774.662960379996</v>
      </c>
      <c r="C34" s="126">
        <v>74689.318302200001</v>
      </c>
      <c r="D34" s="98">
        <f t="shared" si="0"/>
        <v>-6.5801314746706474</v>
      </c>
      <c r="E34" s="64"/>
      <c r="F34" s="126">
        <v>69907.53</v>
      </c>
      <c r="G34" s="126">
        <v>68224.22</v>
      </c>
    </row>
    <row r="35" spans="1:7" s="16" customFormat="1" ht="12" x14ac:dyDescent="0.2">
      <c r="A35" s="64" t="s">
        <v>24</v>
      </c>
      <c r="B35" s="126">
        <v>49593.365824150002</v>
      </c>
      <c r="C35" s="126">
        <v>45145.59285293</v>
      </c>
      <c r="D35" s="98">
        <f t="shared" si="0"/>
        <v>9.852064598441391</v>
      </c>
      <c r="E35" s="64"/>
      <c r="F35" s="126">
        <v>49966.239999999998</v>
      </c>
      <c r="G35" s="126">
        <v>48051.07</v>
      </c>
    </row>
    <row r="36" spans="1:7" s="16" customFormat="1" ht="12" x14ac:dyDescent="0.2">
      <c r="A36" s="64" t="s">
        <v>25</v>
      </c>
      <c r="B36" s="126">
        <v>60673.939801510001</v>
      </c>
      <c r="C36" s="126">
        <v>51396.072473350003</v>
      </c>
      <c r="D36" s="98">
        <f t="shared" si="0"/>
        <v>18.051704890428688</v>
      </c>
      <c r="E36" s="64"/>
      <c r="F36" s="126">
        <v>60788.82</v>
      </c>
      <c r="G36" s="126">
        <v>58877.36</v>
      </c>
    </row>
    <row r="37" spans="1:7" s="16" customFormat="1" ht="12" x14ac:dyDescent="0.2">
      <c r="A37" s="64" t="s">
        <v>79</v>
      </c>
      <c r="B37" s="126">
        <v>62978.892476710003</v>
      </c>
      <c r="C37" s="126">
        <v>47818.617752060003</v>
      </c>
      <c r="D37" s="98">
        <f t="shared" si="0"/>
        <v>31.703707545994277</v>
      </c>
      <c r="E37" s="64"/>
      <c r="F37" s="126">
        <v>64682.48</v>
      </c>
      <c r="G37" s="126">
        <v>60732.47</v>
      </c>
    </row>
    <row r="38" spans="1:7" s="16" customFormat="1" ht="12" x14ac:dyDescent="0.2">
      <c r="A38" s="64" t="s">
        <v>26</v>
      </c>
      <c r="B38" s="126">
        <v>89200.585685149999</v>
      </c>
      <c r="C38" s="126">
        <v>73363.202469850003</v>
      </c>
      <c r="D38" s="98">
        <f t="shared" si="0"/>
        <v>21.587638873601065</v>
      </c>
      <c r="E38" s="64"/>
      <c r="F38" s="126">
        <v>89347.43</v>
      </c>
      <c r="G38" s="126">
        <v>86793.34</v>
      </c>
    </row>
    <row r="39" spans="1:7" s="16" customFormat="1" ht="12" x14ac:dyDescent="0.2">
      <c r="A39" s="64" t="s">
        <v>27</v>
      </c>
      <c r="B39" s="126">
        <v>12746.532976680001</v>
      </c>
      <c r="C39" s="126">
        <v>15172.387420110001</v>
      </c>
      <c r="D39" s="98">
        <f t="shared" si="0"/>
        <v>-15.988613896153813</v>
      </c>
      <c r="E39" s="64"/>
      <c r="F39" s="126">
        <v>12805.23</v>
      </c>
      <c r="G39" s="126">
        <v>12313.25</v>
      </c>
    </row>
    <row r="40" spans="1:7" s="16" customFormat="1" ht="12" x14ac:dyDescent="0.2">
      <c r="A40" s="64" t="s">
        <v>28</v>
      </c>
      <c r="B40" s="126">
        <v>85139.157896549994</v>
      </c>
      <c r="C40" s="126">
        <v>76204.902963419998</v>
      </c>
      <c r="D40" s="98">
        <f t="shared" si="0"/>
        <v>11.723989645940014</v>
      </c>
      <c r="E40" s="64"/>
      <c r="F40" s="126">
        <v>85323.59</v>
      </c>
      <c r="G40" s="126">
        <v>82850.490000000005</v>
      </c>
    </row>
    <row r="41" spans="1:7" s="16" customFormat="1" ht="12" x14ac:dyDescent="0.2">
      <c r="A41" s="64" t="s">
        <v>29</v>
      </c>
      <c r="B41" s="126">
        <v>3751.4624352000001</v>
      </c>
      <c r="C41" s="126">
        <v>2843.35193751</v>
      </c>
      <c r="D41" s="98">
        <f t="shared" si="0"/>
        <v>31.938026584400127</v>
      </c>
      <c r="E41" s="64"/>
      <c r="F41" s="126">
        <v>3915.84</v>
      </c>
      <c r="G41" s="126">
        <v>3692.65</v>
      </c>
    </row>
    <row r="42" spans="1:7" s="16" customFormat="1" ht="12" x14ac:dyDescent="0.2">
      <c r="A42" s="64" t="s">
        <v>78</v>
      </c>
      <c r="B42" s="126">
        <v>1011.8879997</v>
      </c>
      <c r="C42" s="126">
        <v>865.85043766000001</v>
      </c>
      <c r="D42" s="98">
        <f t="shared" si="0"/>
        <v>16.866372723062085</v>
      </c>
      <c r="E42" s="64"/>
      <c r="F42" s="126">
        <v>1034.83</v>
      </c>
      <c r="G42" s="126">
        <v>1002.98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19217.0604526836</v>
      </c>
      <c r="D48" s="72"/>
      <c r="E48" s="127">
        <v>17720.754993270999</v>
      </c>
      <c r="F48" s="72"/>
      <c r="G48" s="98">
        <f>IFERROR(((C48/E48)-1)*100,IF(C48+E48&lt;&gt;0,100,0))</f>
        <v>8.4438019710829657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3642</v>
      </c>
      <c r="D54" s="75"/>
      <c r="E54" s="128">
        <v>792930</v>
      </c>
      <c r="F54" s="128">
        <v>97087800.920000002</v>
      </c>
      <c r="G54" s="128">
        <v>10573003.92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6620</v>
      </c>
      <c r="C68" s="66">
        <v>8553</v>
      </c>
      <c r="D68" s="98">
        <f>IFERROR(((B68/C68)-1)*100,IF(B68+C68&lt;&gt;0,100,0))</f>
        <v>-22.600257219689002</v>
      </c>
      <c r="E68" s="66">
        <v>41561</v>
      </c>
      <c r="F68" s="66">
        <v>29623</v>
      </c>
      <c r="G68" s="98">
        <f>IFERROR(((E68/F68)-1)*100,IF(E68+F68&lt;&gt;0,100,0))</f>
        <v>40.299767072882567</v>
      </c>
    </row>
    <row r="69" spans="1:7" s="16" customFormat="1" ht="12" x14ac:dyDescent="0.2">
      <c r="A69" s="79" t="s">
        <v>54</v>
      </c>
      <c r="B69" s="67">
        <v>198721367.47400001</v>
      </c>
      <c r="C69" s="66">
        <v>340164656.972</v>
      </c>
      <c r="D69" s="98">
        <f>IFERROR(((B69/C69)-1)*100,IF(B69+C69&lt;&gt;0,100,0))</f>
        <v>-41.580830518098956</v>
      </c>
      <c r="E69" s="66">
        <v>1269912615.829</v>
      </c>
      <c r="F69" s="66">
        <v>1174657688.164</v>
      </c>
      <c r="G69" s="98">
        <f>IFERROR(((E69/F69)-1)*100,IF(E69+F69&lt;&gt;0,100,0))</f>
        <v>8.1091647911387899</v>
      </c>
    </row>
    <row r="70" spans="1:7" s="62" customFormat="1" ht="12" x14ac:dyDescent="0.2">
      <c r="A70" s="79" t="s">
        <v>55</v>
      </c>
      <c r="B70" s="67">
        <v>198334367.26660001</v>
      </c>
      <c r="C70" s="66">
        <v>340044145.89191997</v>
      </c>
      <c r="D70" s="98">
        <f>IFERROR(((B70/C70)-1)*100,IF(B70+C70&lt;&gt;0,100,0))</f>
        <v>-41.673935674917097</v>
      </c>
      <c r="E70" s="66">
        <v>1248980048.4486101</v>
      </c>
      <c r="F70" s="66">
        <v>1171295109.36219</v>
      </c>
      <c r="G70" s="98">
        <f>IFERROR(((E70/F70)-1)*100,IF(E70+F70&lt;&gt;0,100,0))</f>
        <v>6.6323967773349812</v>
      </c>
    </row>
    <row r="71" spans="1:7" s="16" customFormat="1" ht="12" x14ac:dyDescent="0.2">
      <c r="A71" s="79" t="s">
        <v>94</v>
      </c>
      <c r="B71" s="98">
        <f>IFERROR(B69/B68/1000,)</f>
        <v>30.01833345528701</v>
      </c>
      <c r="C71" s="98">
        <f>IFERROR(C69/C68/1000,)</f>
        <v>39.771385124751546</v>
      </c>
      <c r="D71" s="98">
        <f>IFERROR(((B71/C71)-1)*100,IF(B71+C71&lt;&gt;0,100,0))</f>
        <v>-24.522786015302167</v>
      </c>
      <c r="E71" s="98">
        <f>IFERROR(E69/E68/1000,)</f>
        <v>30.555391252111352</v>
      </c>
      <c r="F71" s="98">
        <f>IFERROR(F69/F68/1000,)</f>
        <v>39.653569461702055</v>
      </c>
      <c r="G71" s="98">
        <f>IFERROR(((E71/F71)-1)*100,IF(E71+F71&lt;&gt;0,100,0))</f>
        <v>-22.944159461805434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2837</v>
      </c>
      <c r="C74" s="66">
        <v>4030</v>
      </c>
      <c r="D74" s="98">
        <f>IFERROR(((B74/C74)-1)*100,IF(B74+C74&lt;&gt;0,100,0))</f>
        <v>-29.602977667493803</v>
      </c>
      <c r="E74" s="66">
        <v>16098</v>
      </c>
      <c r="F74" s="66">
        <v>19775</v>
      </c>
      <c r="G74" s="98">
        <f>IFERROR(((E74/F74)-1)*100,IF(E74+F74&lt;&gt;0,100,0))</f>
        <v>-18.594184576485461</v>
      </c>
    </row>
    <row r="75" spans="1:7" s="16" customFormat="1" ht="12" x14ac:dyDescent="0.2">
      <c r="A75" s="79" t="s">
        <v>54</v>
      </c>
      <c r="B75" s="67">
        <v>423061859.23000002</v>
      </c>
      <c r="C75" s="66">
        <v>534283905.60000002</v>
      </c>
      <c r="D75" s="98">
        <f>IFERROR(((B75/C75)-1)*100,IF(B75+C75&lt;&gt;0,100,0))</f>
        <v>-20.817031021194211</v>
      </c>
      <c r="E75" s="66">
        <v>2562422271.1160002</v>
      </c>
      <c r="F75" s="66">
        <v>2837235429.7020001</v>
      </c>
      <c r="G75" s="98">
        <f>IFERROR(((E75/F75)-1)*100,IF(E75+F75&lt;&gt;0,100,0))</f>
        <v>-9.6859483604737058</v>
      </c>
    </row>
    <row r="76" spans="1:7" s="16" customFormat="1" ht="12" x14ac:dyDescent="0.2">
      <c r="A76" s="79" t="s">
        <v>55</v>
      </c>
      <c r="B76" s="67">
        <v>410217119.30076998</v>
      </c>
      <c r="C76" s="66">
        <v>540380050.03989005</v>
      </c>
      <c r="D76" s="98">
        <f>IFERROR(((B76/C76)-1)*100,IF(B76+C76&lt;&gt;0,100,0))</f>
        <v>-24.087293883168272</v>
      </c>
      <c r="E76" s="66">
        <v>2527526883.0616002</v>
      </c>
      <c r="F76" s="66">
        <v>2893473714.6143498</v>
      </c>
      <c r="G76" s="98">
        <f>IFERROR(((E76/F76)-1)*100,IF(E76+F76&lt;&gt;0,100,0))</f>
        <v>-12.647318332439871</v>
      </c>
    </row>
    <row r="77" spans="1:7" s="16" customFormat="1" ht="12" x14ac:dyDescent="0.2">
      <c r="A77" s="79" t="s">
        <v>94</v>
      </c>
      <c r="B77" s="98">
        <f>IFERROR(B75/B74/1000,)</f>
        <v>149.1229676524498</v>
      </c>
      <c r="C77" s="98">
        <f>IFERROR(C75/C74/1000,)</f>
        <v>132.57665151364765</v>
      </c>
      <c r="D77" s="98">
        <f>IFERROR(((B77/C77)-1)*100,IF(B77+C77&lt;&gt;0,100,0))</f>
        <v>12.480565733023408</v>
      </c>
      <c r="E77" s="98">
        <f>IFERROR(E75/E74/1000,)</f>
        <v>159.17643627258047</v>
      </c>
      <c r="F77" s="98">
        <f>IFERROR(F75/F74/1000,)</f>
        <v>143.47587507974717</v>
      </c>
      <c r="G77" s="98">
        <f>IFERROR(((E77/F77)-1)*100,IF(E77+F77&lt;&gt;0,100,0))</f>
        <v>10.942997339522464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459</v>
      </c>
      <c r="C80" s="66">
        <v>198</v>
      </c>
      <c r="D80" s="98">
        <f>IFERROR(((B80/C80)-1)*100,IF(B80+C80&lt;&gt;0,100,0))</f>
        <v>131.81818181818184</v>
      </c>
      <c r="E80" s="66">
        <v>1129</v>
      </c>
      <c r="F80" s="66">
        <v>921</v>
      </c>
      <c r="G80" s="98">
        <f>IFERROR(((E80/F80)-1)*100,IF(E80+F80&lt;&gt;0,100,0))</f>
        <v>22.5841476655809</v>
      </c>
    </row>
    <row r="81" spans="1:7" s="16" customFormat="1" ht="12" x14ac:dyDescent="0.2">
      <c r="A81" s="79" t="s">
        <v>54</v>
      </c>
      <c r="B81" s="67">
        <v>28886268.309</v>
      </c>
      <c r="C81" s="66">
        <v>19344514.162</v>
      </c>
      <c r="D81" s="98">
        <f>IFERROR(((B81/C81)-1)*100,IF(B81+C81&lt;&gt;0,100,0))</f>
        <v>49.325374972423155</v>
      </c>
      <c r="E81" s="66">
        <v>93268071.949000001</v>
      </c>
      <c r="F81" s="66">
        <v>85205089.356999993</v>
      </c>
      <c r="G81" s="98">
        <f>IFERROR(((E81/F81)-1)*100,IF(E81+F81&lt;&gt;0,100,0))</f>
        <v>9.4630293247120356</v>
      </c>
    </row>
    <row r="82" spans="1:7" s="16" customFormat="1" ht="12" x14ac:dyDescent="0.2">
      <c r="A82" s="79" t="s">
        <v>55</v>
      </c>
      <c r="B82" s="67">
        <v>13745600.5529094</v>
      </c>
      <c r="C82" s="66">
        <v>3901674.1609495902</v>
      </c>
      <c r="D82" s="98">
        <f>IFERROR(((B82/C82)-1)*100,IF(B82+C82&lt;&gt;0,100,0))</f>
        <v>252.30006366200487</v>
      </c>
      <c r="E82" s="66">
        <v>40999230.230760299</v>
      </c>
      <c r="F82" s="66">
        <v>25139036.613115199</v>
      </c>
      <c r="G82" s="98">
        <f>IFERROR(((E82/F82)-1)*100,IF(E82+F82&lt;&gt;0,100,0))</f>
        <v>63.08990221753659</v>
      </c>
    </row>
    <row r="83" spans="1:7" s="32" customFormat="1" x14ac:dyDescent="0.2">
      <c r="A83" s="79" t="s">
        <v>94</v>
      </c>
      <c r="B83" s="98">
        <f>IFERROR(B81/B80/1000,)</f>
        <v>62.933046424836604</v>
      </c>
      <c r="C83" s="98">
        <f>IFERROR(C81/C80/1000,)</f>
        <v>97.699566474747485</v>
      </c>
      <c r="D83" s="98">
        <f>IFERROR(((B83/C83)-1)*100,IF(B83+C83&lt;&gt;0,100,0))</f>
        <v>-35.585132364837079</v>
      </c>
      <c r="E83" s="98">
        <f>IFERROR(E81/E80/1000,)</f>
        <v>82.611224046944201</v>
      </c>
      <c r="F83" s="98">
        <f>IFERROR(F81/F80/1000,)</f>
        <v>92.513669225841468</v>
      </c>
      <c r="G83" s="98">
        <f>IFERROR(((E83/F83)-1)*100,IF(E83+F83&lt;&gt;0,100,0))</f>
        <v>-10.7037643861295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9916</v>
      </c>
      <c r="C86" s="64">
        <f>C68+C74+C80</f>
        <v>12781</v>
      </c>
      <c r="D86" s="98">
        <f>IFERROR(((B86/C86)-1)*100,IF(B86+C86&lt;&gt;0,100,0))</f>
        <v>-22.41608637821767</v>
      </c>
      <c r="E86" s="64">
        <f>E68+E74+E80</f>
        <v>58788</v>
      </c>
      <c r="F86" s="64">
        <f>F68+F74+F80</f>
        <v>50319</v>
      </c>
      <c r="G86" s="98">
        <f>IFERROR(((E86/F86)-1)*100,IF(E86+F86&lt;&gt;0,100,0))</f>
        <v>16.830620640314798</v>
      </c>
    </row>
    <row r="87" spans="1:7" s="62" customFormat="1" ht="12" x14ac:dyDescent="0.2">
      <c r="A87" s="79" t="s">
        <v>54</v>
      </c>
      <c r="B87" s="64">
        <f t="shared" ref="B87:C87" si="1">B69+B75+B81</f>
        <v>650669495.01300001</v>
      </c>
      <c r="C87" s="64">
        <f t="shared" si="1"/>
        <v>893793076.73399997</v>
      </c>
      <c r="D87" s="98">
        <f>IFERROR(((B87/C87)-1)*100,IF(B87+C87&lt;&gt;0,100,0))</f>
        <v>-27.201327471610693</v>
      </c>
      <c r="E87" s="64">
        <f t="shared" ref="E87:F87" si="2">E69+E75+E81</f>
        <v>3925602958.8940001</v>
      </c>
      <c r="F87" s="64">
        <f t="shared" si="2"/>
        <v>4097098207.223</v>
      </c>
      <c r="G87" s="98">
        <f>IFERROR(((E87/F87)-1)*100,IF(E87+F87&lt;&gt;0,100,0))</f>
        <v>-4.1857734341505743</v>
      </c>
    </row>
    <row r="88" spans="1:7" s="62" customFormat="1" ht="12" x14ac:dyDescent="0.2">
      <c r="A88" s="79" t="s">
        <v>55</v>
      </c>
      <c r="B88" s="64">
        <f t="shared" ref="B88:C88" si="3">B70+B76+B82</f>
        <v>622297087.12027931</v>
      </c>
      <c r="C88" s="64">
        <f t="shared" si="3"/>
        <v>884325870.09275961</v>
      </c>
      <c r="D88" s="98">
        <f>IFERROR(((B88/C88)-1)*100,IF(B88+C88&lt;&gt;0,100,0))</f>
        <v>-29.6303423697189</v>
      </c>
      <c r="E88" s="64">
        <f t="shared" ref="E88:F88" si="4">E70+E76+E82</f>
        <v>3817506161.7409701</v>
      </c>
      <c r="F88" s="64">
        <f t="shared" si="4"/>
        <v>4089907860.5896549</v>
      </c>
      <c r="G88" s="98">
        <f>IFERROR(((E88/F88)-1)*100,IF(E88+F88&lt;&gt;0,100,0))</f>
        <v>-6.6603382798313682</v>
      </c>
    </row>
    <row r="89" spans="1:7" s="63" customFormat="1" x14ac:dyDescent="0.2">
      <c r="A89" s="79" t="s">
        <v>95</v>
      </c>
      <c r="B89" s="98">
        <f>IFERROR((B75/B87)*100,IF(B75+B87&lt;&gt;0,100,0))</f>
        <v>65.019470325952113</v>
      </c>
      <c r="C89" s="98">
        <f>IFERROR((C75/C87)*100,IF(C75+C87&lt;&gt;0,100,0))</f>
        <v>59.777136286658347</v>
      </c>
      <c r="D89" s="98">
        <f>IFERROR(((B89/C89)-1)*100,IF(B89+C89&lt;&gt;0,100,0))</f>
        <v>8.7697978942223198</v>
      </c>
      <c r="E89" s="98">
        <f>IFERROR((E75/E87)*100,IF(E75+E87&lt;&gt;0,100,0))</f>
        <v>65.274616356972018</v>
      </c>
      <c r="F89" s="98">
        <f>IFERROR((F75/F87)*100,IF(F75+F87&lt;&gt;0,100,0))</f>
        <v>69.249876039097174</v>
      </c>
      <c r="G89" s="98">
        <f>IFERROR(((E89/F89)-1)*100,IF(E89+F89&lt;&gt;0,100,0))</f>
        <v>-5.7404574701055093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22195184.739</v>
      </c>
      <c r="C95" s="129">
        <v>46701171.177000001</v>
      </c>
      <c r="D95" s="65">
        <f>B95-C95</f>
        <v>-24505986.438000001</v>
      </c>
      <c r="E95" s="129">
        <v>163969210.94600001</v>
      </c>
      <c r="F95" s="129">
        <v>155070096.82499999</v>
      </c>
      <c r="G95" s="80">
        <f>E95-F95</f>
        <v>8899114.1210000217</v>
      </c>
    </row>
    <row r="96" spans="1:7" s="16" customFormat="1" ht="13.5" x14ac:dyDescent="0.2">
      <c r="A96" s="79" t="s">
        <v>88</v>
      </c>
      <c r="B96" s="66">
        <v>21675938.329</v>
      </c>
      <c r="C96" s="129">
        <v>42270639.079999998</v>
      </c>
      <c r="D96" s="65">
        <f>B96-C96</f>
        <v>-20594700.750999998</v>
      </c>
      <c r="E96" s="129">
        <v>153573268.433</v>
      </c>
      <c r="F96" s="129">
        <v>143425174.14199999</v>
      </c>
      <c r="G96" s="80">
        <f>E96-F96</f>
        <v>10148094.291000009</v>
      </c>
    </row>
    <row r="97" spans="1:7" s="28" customFormat="1" ht="12" x14ac:dyDescent="0.2">
      <c r="A97" s="81" t="s">
        <v>16</v>
      </c>
      <c r="B97" s="65">
        <f>B95-B96</f>
        <v>519246.41000000015</v>
      </c>
      <c r="C97" s="65">
        <f>C95-C96</f>
        <v>4430532.0970000029</v>
      </c>
      <c r="D97" s="82"/>
      <c r="E97" s="65">
        <f>E95-E96</f>
        <v>10395942.513000011</v>
      </c>
      <c r="F97" s="82">
        <f>F95-F96</f>
        <v>11644922.682999998</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708.52528347415102</v>
      </c>
      <c r="D104" s="98">
        <f>IFERROR(((B104/C104)-1)*100,IF(B104+C104&lt;&gt;0,100,0))</f>
        <v>-100</v>
      </c>
      <c r="E104" s="84"/>
      <c r="F104" s="71"/>
      <c r="G104" s="71"/>
    </row>
    <row r="105" spans="1:7" s="16" customFormat="1" ht="12" x14ac:dyDescent="0.2">
      <c r="A105" s="79" t="s">
        <v>50</v>
      </c>
      <c r="B105" s="71"/>
      <c r="C105" s="130">
        <v>700.67918212941902</v>
      </c>
      <c r="D105" s="98">
        <f>IFERROR(((B105/C105)-1)*100,IF(B105+C105&lt;&gt;0,100,0))</f>
        <v>-100</v>
      </c>
      <c r="E105" s="84"/>
      <c r="F105" s="71"/>
      <c r="G105" s="71"/>
    </row>
    <row r="106" spans="1:7" s="16" customFormat="1" ht="12" x14ac:dyDescent="0.2">
      <c r="A106" s="79" t="s">
        <v>51</v>
      </c>
      <c r="B106" s="71"/>
      <c r="C106" s="130">
        <v>739.37752880653795</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534.19018592400005</v>
      </c>
      <c r="D108" s="98">
        <f>IFERROR(((B108/C108)-1)*100,IF(B108+C108&lt;&gt;0,100,0))</f>
        <v>-100</v>
      </c>
      <c r="E108" s="84"/>
      <c r="F108" s="71"/>
      <c r="G108" s="71"/>
    </row>
    <row r="109" spans="1:7" s="16" customFormat="1" ht="12" x14ac:dyDescent="0.2">
      <c r="A109" s="79" t="s">
        <v>57</v>
      </c>
      <c r="B109" s="71"/>
      <c r="C109" s="130">
        <v>692.92723580621703</v>
      </c>
      <c r="D109" s="98">
        <f>IFERROR(((B109/C109)-1)*100,IF(B109+C109&lt;&gt;0,100,0))</f>
        <v>-100</v>
      </c>
      <c r="E109" s="84"/>
      <c r="F109" s="71"/>
      <c r="G109" s="71"/>
    </row>
    <row r="110" spans="1:7" s="16" customFormat="1" ht="12" x14ac:dyDescent="0.2">
      <c r="A110" s="79" t="s">
        <v>59</v>
      </c>
      <c r="B110" s="71"/>
      <c r="C110" s="130">
        <v>799.740609685506</v>
      </c>
      <c r="D110" s="98">
        <f>IFERROR(((B110/C110)-1)*100,IF(B110+C110&lt;&gt;0,100,0))</f>
        <v>-100</v>
      </c>
      <c r="E110" s="84"/>
      <c r="F110" s="71"/>
      <c r="G110" s="71"/>
    </row>
    <row r="111" spans="1:7" s="16" customFormat="1" ht="12" x14ac:dyDescent="0.2">
      <c r="A111" s="79" t="s">
        <v>58</v>
      </c>
      <c r="B111" s="71"/>
      <c r="C111" s="130">
        <v>759.21495826318301</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3</v>
      </c>
      <c r="F119" s="78">
        <v>0</v>
      </c>
      <c r="G119" s="98">
        <f>IFERROR(((E119/F119)-1)*100,IF(E119+F119&lt;&gt;0,100,0))</f>
        <v>100</v>
      </c>
    </row>
    <row r="120" spans="1:7" s="16" customFormat="1" ht="12" x14ac:dyDescent="0.2">
      <c r="A120" s="79" t="s">
        <v>72</v>
      </c>
      <c r="B120" s="67">
        <v>115</v>
      </c>
      <c r="C120" s="66">
        <v>724</v>
      </c>
      <c r="D120" s="98">
        <f>IFERROR(((B120/C120)-1)*100,IF(B120+C120&lt;&gt;0,100,0))</f>
        <v>-84.116022099447505</v>
      </c>
      <c r="E120" s="66">
        <v>2237</v>
      </c>
      <c r="F120" s="66">
        <v>2311</v>
      </c>
      <c r="G120" s="98">
        <f>IFERROR(((E120/F120)-1)*100,IF(E120+F120&lt;&gt;0,100,0))</f>
        <v>-3.2020770229337914</v>
      </c>
    </row>
    <row r="121" spans="1:7" s="16" customFormat="1" ht="12" x14ac:dyDescent="0.2">
      <c r="A121" s="79" t="s">
        <v>74</v>
      </c>
      <c r="B121" s="67">
        <v>4</v>
      </c>
      <c r="C121" s="66">
        <v>23</v>
      </c>
      <c r="D121" s="98">
        <f>IFERROR(((B121/C121)-1)*100,IF(B121+C121&lt;&gt;0,100,0))</f>
        <v>-82.608695652173907</v>
      </c>
      <c r="E121" s="66">
        <v>106</v>
      </c>
      <c r="F121" s="66">
        <v>70</v>
      </c>
      <c r="G121" s="98">
        <f>IFERROR(((E121/F121)-1)*100,IF(E121+F121&lt;&gt;0,100,0))</f>
        <v>51.428571428571423</v>
      </c>
    </row>
    <row r="122" spans="1:7" s="28" customFormat="1" ht="12" x14ac:dyDescent="0.2">
      <c r="A122" s="81" t="s">
        <v>34</v>
      </c>
      <c r="B122" s="82">
        <f>SUM(B119:B121)</f>
        <v>119</v>
      </c>
      <c r="C122" s="82">
        <f>SUM(C119:C121)</f>
        <v>747</v>
      </c>
      <c r="D122" s="98">
        <f>IFERROR(((B122/C122)-1)*100,IF(B122+C122&lt;&gt;0,100,0))</f>
        <v>-84.069611780455162</v>
      </c>
      <c r="E122" s="82">
        <f>SUM(E119:E121)</f>
        <v>2346</v>
      </c>
      <c r="F122" s="82">
        <f>SUM(F119:F121)</f>
        <v>2381</v>
      </c>
      <c r="G122" s="98">
        <f>IFERROR(((E122/F122)-1)*100,IF(E122+F122&lt;&gt;0,100,0))</f>
        <v>-1.4699706005879887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28</v>
      </c>
      <c r="C125" s="66">
        <v>99</v>
      </c>
      <c r="D125" s="98">
        <f>IFERROR(((B125/C125)-1)*100,IF(B125+C125&lt;&gt;0,100,0))</f>
        <v>-71.717171717171709</v>
      </c>
      <c r="E125" s="66">
        <v>174</v>
      </c>
      <c r="F125" s="66">
        <v>147</v>
      </c>
      <c r="G125" s="98">
        <f>IFERROR(((E125/F125)-1)*100,IF(E125+F125&lt;&gt;0,100,0))</f>
        <v>18.367346938775508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28</v>
      </c>
      <c r="C127" s="82">
        <f>SUM(C125:C126)</f>
        <v>99</v>
      </c>
      <c r="D127" s="98">
        <f>IFERROR(((B127/C127)-1)*100,IF(B127+C127&lt;&gt;0,100,0))</f>
        <v>-71.717171717171709</v>
      </c>
      <c r="E127" s="82">
        <f>SUM(E125:E126)</f>
        <v>174</v>
      </c>
      <c r="F127" s="82">
        <f>SUM(F125:F126)</f>
        <v>147</v>
      </c>
      <c r="G127" s="98">
        <f>IFERROR(((E127/F127)-1)*100,IF(E127+F127&lt;&gt;0,100,0))</f>
        <v>18.367346938775508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40001</v>
      </c>
      <c r="F130" s="78">
        <v>0</v>
      </c>
      <c r="G130" s="98">
        <f>IFERROR(((E130/F130)-1)*100,IF(E130+F130&lt;&gt;0,100,0))</f>
        <v>100</v>
      </c>
    </row>
    <row r="131" spans="1:7" s="16" customFormat="1" ht="12" x14ac:dyDescent="0.2">
      <c r="A131" s="79" t="s">
        <v>72</v>
      </c>
      <c r="B131" s="67">
        <v>25833</v>
      </c>
      <c r="C131" s="66">
        <v>884158</v>
      </c>
      <c r="D131" s="98">
        <f>IFERROR(((B131/C131)-1)*100,IF(B131+C131&lt;&gt;0,100,0))</f>
        <v>-97.078237147659124</v>
      </c>
      <c r="E131" s="66">
        <v>2662783</v>
      </c>
      <c r="F131" s="66">
        <v>2693103</v>
      </c>
      <c r="G131" s="98">
        <f>IFERROR(((E131/F131)-1)*100,IF(E131+F131&lt;&gt;0,100,0))</f>
        <v>-1.1258388557734311</v>
      </c>
    </row>
    <row r="132" spans="1:7" s="16" customFormat="1" ht="12" x14ac:dyDescent="0.2">
      <c r="A132" s="79" t="s">
        <v>74</v>
      </c>
      <c r="B132" s="67">
        <v>5</v>
      </c>
      <c r="C132" s="66">
        <v>654</v>
      </c>
      <c r="D132" s="98">
        <f>IFERROR(((B132/C132)-1)*100,IF(B132+C132&lt;&gt;0,100,0))</f>
        <v>-99.235474006116206</v>
      </c>
      <c r="E132" s="66">
        <v>5425</v>
      </c>
      <c r="F132" s="66">
        <v>6337</v>
      </c>
      <c r="G132" s="98">
        <f>IFERROR(((E132/F132)-1)*100,IF(E132+F132&lt;&gt;0,100,0))</f>
        <v>-14.391667981694811</v>
      </c>
    </row>
    <row r="133" spans="1:7" s="16" customFormat="1" ht="12" x14ac:dyDescent="0.2">
      <c r="A133" s="81" t="s">
        <v>34</v>
      </c>
      <c r="B133" s="82">
        <f>SUM(B130:B132)</f>
        <v>25838</v>
      </c>
      <c r="C133" s="82">
        <f>SUM(C130:C132)</f>
        <v>884812</v>
      </c>
      <c r="D133" s="98">
        <f>IFERROR(((B133/C133)-1)*100,IF(B133+C133&lt;&gt;0,100,0))</f>
        <v>-97.07983164785287</v>
      </c>
      <c r="E133" s="82">
        <f>SUM(E130:E132)</f>
        <v>2708209</v>
      </c>
      <c r="F133" s="82">
        <f>SUM(F130:F132)</f>
        <v>2699440</v>
      </c>
      <c r="G133" s="98">
        <f>IFERROR(((E133/F133)-1)*100,IF(E133+F133&lt;&gt;0,100,0))</f>
        <v>0.32484515306878681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11800</v>
      </c>
      <c r="C136" s="66">
        <v>51565</v>
      </c>
      <c r="D136" s="98">
        <f>IFERROR(((B136/C136)-1)*100,)</f>
        <v>-77.116261029768253</v>
      </c>
      <c r="E136" s="66">
        <v>72621</v>
      </c>
      <c r="F136" s="66">
        <v>128766</v>
      </c>
      <c r="G136" s="98">
        <f>IFERROR(((E136/F136)-1)*100,)</f>
        <v>-43.602348446018354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11800</v>
      </c>
      <c r="C138" s="82">
        <f>SUM(C136:C137)</f>
        <v>51565</v>
      </c>
      <c r="D138" s="98">
        <f>IFERROR(((B138/C138)-1)*100,)</f>
        <v>-77.116261029768253</v>
      </c>
      <c r="E138" s="82">
        <f>SUM(E136:E137)</f>
        <v>72621</v>
      </c>
      <c r="F138" s="82">
        <f>SUM(F136:F137)</f>
        <v>128766</v>
      </c>
      <c r="G138" s="98">
        <f>IFERROR(((E138/F138)-1)*100,)</f>
        <v>-43.602348446018354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958914.01249999995</v>
      </c>
      <c r="F141" s="78">
        <v>0</v>
      </c>
      <c r="G141" s="98">
        <f>IFERROR(((E141/F141)-1)*100,IF(E141+F141&lt;&gt;0,100,0))</f>
        <v>100</v>
      </c>
    </row>
    <row r="142" spans="1:7" s="32" customFormat="1" x14ac:dyDescent="0.2">
      <c r="A142" s="79" t="s">
        <v>72</v>
      </c>
      <c r="B142" s="67">
        <v>2517134.01834</v>
      </c>
      <c r="C142" s="66">
        <v>87370819.585480005</v>
      </c>
      <c r="D142" s="98">
        <f>IFERROR(((B142/C142)-1)*100,IF(B142+C142&lt;&gt;0,100,0))</f>
        <v>-97.119022082793521</v>
      </c>
      <c r="E142" s="66">
        <v>253220744.89895999</v>
      </c>
      <c r="F142" s="66">
        <v>264073223.39453</v>
      </c>
      <c r="G142" s="98">
        <f>IFERROR(((E142/F142)-1)*100,IF(E142+F142&lt;&gt;0,100,0))</f>
        <v>-4.1096474515919468</v>
      </c>
    </row>
    <row r="143" spans="1:7" s="32" customFormat="1" x14ac:dyDescent="0.2">
      <c r="A143" s="79" t="s">
        <v>74</v>
      </c>
      <c r="B143" s="67">
        <v>28968.41</v>
      </c>
      <c r="C143" s="66">
        <v>3874630.69</v>
      </c>
      <c r="D143" s="98">
        <f>IFERROR(((B143/C143)-1)*100,IF(B143+C143&lt;&gt;0,100,0))</f>
        <v>-99.252356874301228</v>
      </c>
      <c r="E143" s="66">
        <v>28636552.510000002</v>
      </c>
      <c r="F143" s="66">
        <v>33008905.370000001</v>
      </c>
      <c r="G143" s="98">
        <f>IFERROR(((E143/F143)-1)*100,IF(E143+F143&lt;&gt;0,100,0))</f>
        <v>-13.245979565180587</v>
      </c>
    </row>
    <row r="144" spans="1:7" s="16" customFormat="1" ht="12" x14ac:dyDescent="0.2">
      <c r="A144" s="81" t="s">
        <v>34</v>
      </c>
      <c r="B144" s="82">
        <f>SUM(B141:B143)</f>
        <v>2546102.4283400001</v>
      </c>
      <c r="C144" s="82">
        <f>SUM(C141:C143)</f>
        <v>91245450.275480002</v>
      </c>
      <c r="D144" s="98">
        <f>IFERROR(((B144/C144)-1)*100,IF(B144+C144&lt;&gt;0,100,0))</f>
        <v>-97.209611634713795</v>
      </c>
      <c r="E144" s="82">
        <f>SUM(E141:E143)</f>
        <v>282816211.42145997</v>
      </c>
      <c r="F144" s="82">
        <f>SUM(F141:F143)</f>
        <v>297082128.76453</v>
      </c>
      <c r="G144" s="98">
        <f>IFERROR(((E144/F144)-1)*100,IF(E144+F144&lt;&gt;0,100,0))</f>
        <v>-4.8020112830069683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17558.400000000001</v>
      </c>
      <c r="C147" s="66">
        <v>64569.21</v>
      </c>
      <c r="D147" s="98">
        <f>IFERROR(((B147/C147)-1)*100,IF(B147+C147&lt;&gt;0,100,0))</f>
        <v>-72.806853297415273</v>
      </c>
      <c r="E147" s="66">
        <v>149007.89228999999</v>
      </c>
      <c r="F147" s="66">
        <v>185563.7303</v>
      </c>
      <c r="G147" s="98">
        <f>IFERROR(((E147/F147)-1)*100,IF(E147+F147&lt;&gt;0,100,0))</f>
        <v>-19.699883134974904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17558.400000000001</v>
      </c>
      <c r="C149" s="82">
        <f>SUM(C147:C148)</f>
        <v>64569.21</v>
      </c>
      <c r="D149" s="98">
        <f>IFERROR(((B149/C149)-1)*100,IF(B149+C149&lt;&gt;0,100,0))</f>
        <v>-72.806853297415273</v>
      </c>
      <c r="E149" s="82">
        <f>SUM(E147:E148)</f>
        <v>149007.89228999999</v>
      </c>
      <c r="F149" s="82">
        <f>SUM(F147:F148)</f>
        <v>185563.7303</v>
      </c>
      <c r="G149" s="98">
        <f>IFERROR(((E149/F149)-1)*100,IF(E149+F149&lt;&gt;0,100,0))</f>
        <v>-19.699883134974904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50001</v>
      </c>
      <c r="C152" s="78">
        <v>0</v>
      </c>
      <c r="D152" s="98">
        <f>IFERROR(((B152/C152)-1)*100,IF(B152+C152&lt;&gt;0,100,0))</f>
        <v>100</v>
      </c>
      <c r="E152" s="78"/>
      <c r="F152" s="78"/>
      <c r="G152" s="65"/>
    </row>
    <row r="153" spans="1:7" s="16" customFormat="1" ht="12" x14ac:dyDescent="0.2">
      <c r="A153" s="79" t="s">
        <v>72</v>
      </c>
      <c r="B153" s="67">
        <v>1011228</v>
      </c>
      <c r="C153" s="66">
        <v>907952</v>
      </c>
      <c r="D153" s="98">
        <f>IFERROR(((B153/C153)-1)*100,IF(B153+C153&lt;&gt;0,100,0))</f>
        <v>11.374610111547746</v>
      </c>
      <c r="E153" s="78"/>
      <c r="F153" s="78"/>
      <c r="G153" s="65"/>
    </row>
    <row r="154" spans="1:7" s="16" customFormat="1" ht="12" x14ac:dyDescent="0.2">
      <c r="A154" s="79" t="s">
        <v>74</v>
      </c>
      <c r="B154" s="67">
        <v>2255</v>
      </c>
      <c r="C154" s="66">
        <v>2435</v>
      </c>
      <c r="D154" s="98">
        <f>IFERROR(((B154/C154)-1)*100,IF(B154+C154&lt;&gt;0,100,0))</f>
        <v>-7.3921971252566721</v>
      </c>
      <c r="E154" s="78"/>
      <c r="F154" s="78"/>
      <c r="G154" s="65"/>
    </row>
    <row r="155" spans="1:7" s="28" customFormat="1" ht="12" x14ac:dyDescent="0.2">
      <c r="A155" s="81" t="s">
        <v>34</v>
      </c>
      <c r="B155" s="82">
        <f>SUM(B152:B154)</f>
        <v>1063484</v>
      </c>
      <c r="C155" s="82">
        <f>SUM(C152:C154)</f>
        <v>910387</v>
      </c>
      <c r="D155" s="98">
        <f>IFERROR(((B155/C155)-1)*100,IF(B155+C155&lt;&gt;0,100,0))</f>
        <v>16.816694438738701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134332</v>
      </c>
      <c r="C158" s="66">
        <v>295786</v>
      </c>
      <c r="D158" s="98">
        <f>IFERROR(((B158/C158)-1)*100,IF(B158+C158&lt;&gt;0,100,0))</f>
        <v>-54.584733557369184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134332</v>
      </c>
      <c r="C160" s="82">
        <f>SUM(C158:C159)</f>
        <v>295786</v>
      </c>
      <c r="D160" s="98">
        <f>IFERROR(((B160/C160)-1)*100,IF(B160+C160&lt;&gt;0,100,0))</f>
        <v>-54.584733557369184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10072</v>
      </c>
      <c r="C168" s="113">
        <v>9157</v>
      </c>
      <c r="D168" s="111">
        <f>IFERROR(((B168/C168)-1)*100,IF(B168+C168&lt;&gt;0,100,0))</f>
        <v>9.9923555749699577</v>
      </c>
      <c r="E168" s="113">
        <v>59374</v>
      </c>
      <c r="F168" s="113">
        <v>64424</v>
      </c>
      <c r="G168" s="111">
        <f>IFERROR(((E168/F168)-1)*100,IF(E168+F168&lt;&gt;0,100,0))</f>
        <v>-7.8386936545386865</v>
      </c>
    </row>
    <row r="169" spans="1:7" x14ac:dyDescent="0.2">
      <c r="A169" s="101" t="s">
        <v>32</v>
      </c>
      <c r="B169" s="112">
        <v>69542</v>
      </c>
      <c r="C169" s="113">
        <v>47091</v>
      </c>
      <c r="D169" s="111">
        <f t="shared" ref="D169:D171" si="5">IFERROR(((B169/C169)-1)*100,IF(B169+C169&lt;&gt;0,100,0))</f>
        <v>47.675776687689783</v>
      </c>
      <c r="E169" s="113">
        <v>363845</v>
      </c>
      <c r="F169" s="113">
        <v>276391</v>
      </c>
      <c r="G169" s="111">
        <f>IFERROR(((E169/F169)-1)*100,IF(E169+F169&lt;&gt;0,100,0))</f>
        <v>31.641406558100659</v>
      </c>
    </row>
    <row r="170" spans="1:7" x14ac:dyDescent="0.2">
      <c r="A170" s="101" t="s">
        <v>92</v>
      </c>
      <c r="B170" s="112">
        <v>21187688</v>
      </c>
      <c r="C170" s="113">
        <v>12511401</v>
      </c>
      <c r="D170" s="111">
        <f t="shared" si="5"/>
        <v>69.347045946333282</v>
      </c>
      <c r="E170" s="113">
        <v>116450094</v>
      </c>
      <c r="F170" s="113">
        <v>73740419</v>
      </c>
      <c r="G170" s="111">
        <f>IFERROR(((E170/F170)-1)*100,IF(E170+F170&lt;&gt;0,100,0))</f>
        <v>57.918948087344056</v>
      </c>
    </row>
    <row r="171" spans="1:7" x14ac:dyDescent="0.2">
      <c r="A171" s="101" t="s">
        <v>93</v>
      </c>
      <c r="B171" s="112">
        <v>116193</v>
      </c>
      <c r="C171" s="113">
        <v>109492</v>
      </c>
      <c r="D171" s="111">
        <f t="shared" si="5"/>
        <v>6.1200818324626427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356</v>
      </c>
      <c r="C174" s="113">
        <v>330</v>
      </c>
      <c r="D174" s="111">
        <f t="shared" ref="D174:D177" si="6">IFERROR(((B174/C174)-1)*100,IF(B174+C174&lt;&gt;0,100,0))</f>
        <v>7.8787878787878851</v>
      </c>
      <c r="E174" s="113">
        <v>2984</v>
      </c>
      <c r="F174" s="113">
        <v>2813</v>
      </c>
      <c r="G174" s="111">
        <f t="shared" ref="G174" si="7">IFERROR(((E174/F174)-1)*100,IF(E174+F174&lt;&gt;0,100,0))</f>
        <v>6.0789193032349864</v>
      </c>
    </row>
    <row r="175" spans="1:7" x14ac:dyDescent="0.2">
      <c r="A175" s="101" t="s">
        <v>32</v>
      </c>
      <c r="B175" s="112">
        <v>3976</v>
      </c>
      <c r="C175" s="113">
        <v>3472</v>
      </c>
      <c r="D175" s="111">
        <f t="shared" si="6"/>
        <v>14.516129032258075</v>
      </c>
      <c r="E175" s="113">
        <v>33779</v>
      </c>
      <c r="F175" s="113">
        <v>28528</v>
      </c>
      <c r="G175" s="111">
        <f t="shared" ref="G175" si="8">IFERROR(((E175/F175)-1)*100,IF(E175+F175&lt;&gt;0,100,0))</f>
        <v>18.406477846326407</v>
      </c>
    </row>
    <row r="176" spans="1:7" x14ac:dyDescent="0.2">
      <c r="A176" s="101" t="s">
        <v>92</v>
      </c>
      <c r="B176" s="112">
        <v>124755</v>
      </c>
      <c r="C176" s="113">
        <v>21559</v>
      </c>
      <c r="D176" s="111">
        <f t="shared" si="6"/>
        <v>478.66784173662973</v>
      </c>
      <c r="E176" s="113">
        <v>745182</v>
      </c>
      <c r="F176" s="113">
        <v>220359</v>
      </c>
      <c r="G176" s="111">
        <f t="shared" ref="G176" si="9">IFERROR(((E176/F176)-1)*100,IF(E176+F176&lt;&gt;0,100,0))</f>
        <v>238.16726342014621</v>
      </c>
    </row>
    <row r="177" spans="1:7" x14ac:dyDescent="0.2">
      <c r="A177" s="101" t="s">
        <v>93</v>
      </c>
      <c r="B177" s="112">
        <v>58131</v>
      </c>
      <c r="C177" s="113">
        <v>51994</v>
      </c>
      <c r="D177" s="111">
        <f t="shared" si="6"/>
        <v>11.803284994422425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2021-02-15T06:13:21Z</dcterms:modified>
</cp:coreProperties>
</file>