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<sst xmlns="http://schemas.openxmlformats.org/spreadsheetml/2006/main" count="265" uniqueCount="100">
  <si>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</si>
  <si>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</si>
  <si>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</si>
  <si>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</si>
  <si>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</si>
  <si>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</si>
  <si>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</si>
  <si>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</si>
  <si>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</si>
  <si>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</si>
  <si>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</si>
  <si>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</si>
  <si>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</si>
  <si>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</si>
  <si>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</si>
  <si>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</si>
  <si>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</si>
  <si>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</si>
  <si>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</si>
  <si>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</si>
  <si>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</si>
  <si>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</si>
  <si>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</si>
  <si>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</si>
  <si>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</si>
  <si>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</si>
  <si>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</si>
  <si>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</si>
  <si>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</si>
  <si>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</si>
  <si>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</si>
  <si>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</si>
  <si>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</si>
  <si>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</si>
  <si>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</si>
  <si>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</si>
  <si>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</si>
  <si>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</si>
  <si>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</si>
  <si>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</si>
  <si>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</si>
  <si>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</si>
  <si>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</si>
  <si>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</si>
  <si>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</si>
  <si>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</si>
  <si>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</si>
  <si>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</si>
  <si>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</si>
  <si>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</si>
  <si>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</si>
  <si>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</si>
  <si>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</si>
  <si>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</si>
  <si>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</si>
  <si>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</si>
  <si>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</si>
  <si>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</si>
  <si>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</si>
  <si>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</si>
  <si>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</si>
  <si>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</si>
  <si>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</si>
  <si>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</si>
  <si>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</si>
  <si>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</si>
  <si>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</si>
  <si>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</si>
  <si>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</si>
  <si>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</si>
  <si>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</si>
  <si>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</si>
  <si>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</si>
  <si>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</si>
  <si>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</si>
  <si>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</si>
  <si>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</si>
  <si>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</si>
  <si>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</si>
  <si>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</si>
  <si>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</si>
  <si>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</si>
  <si>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</si>
  <si>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</si>
  <si>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</si>
  <si>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</si>
  <si>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</si>
  <si>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</si>
  <si>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</si>
  <si>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</si>
  <si>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</si>
  <si>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</si>
  <si>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</si>
  <si>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</si>
  <si>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</si>
  <si>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</si>
  <si>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</si>
  <si>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26 February 2021</t>
  </si>
  <si>
    <t>26.02.2021</t>
  </si>
  <si>
    <t>21.02.2020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</si>
</sst>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1920050</v>
      </c>
      <c r="C11" s="67">
        <v>1635184</v>
      </c>
      <c r="D11" s="98">
        <f>IFERROR(((B11/C11)-1)*100,IF(B11+C11&lt;&gt;0,100,0))</f>
        <v>17.421036409358216</v>
      </c>
      <c r="E11" s="67">
        <v>13451415</v>
      </c>
      <c r="F11" s="67">
        <v>10338874</v>
      </c>
      <c r="G11" s="98">
        <f>IFERROR(((E11/F11)-1)*100,IF(E11+F11&lt;&gt;0,100,0))</f>
        <v>30.105222290164278</v>
      </c>
    </row>
    <row r="12" spans="1:7" s="16" customFormat="1" ht="12" x14ac:dyDescent="0.2">
      <c r="A12" s="64" t="s">
        <v>9</v>
      </c>
      <c r="B12" s="67">
        <v>4318083.1449999996</v>
      </c>
      <c r="C12" s="67">
        <v>1881293.395</v>
      </c>
      <c r="D12" s="98">
        <f>IFERROR(((B12/C12)-1)*100,IF(B12+C12&lt;&gt;0,100,0))</f>
        <v>129.52736433755456</v>
      </c>
      <c r="E12" s="67">
        <v>22205014.057</v>
      </c>
      <c r="F12" s="67">
        <v>11477454.437000001</v>
      </c>
      <c r="G12" s="98">
        <f>IFERROR(((E12/F12)-1)*100,IF(E12+F12&lt;&gt;0,100,0))</f>
        <v>93.466366421960629</v>
      </c>
    </row>
    <row r="13" spans="1:7" s="16" customFormat="1" ht="12" x14ac:dyDescent="0.2">
      <c r="A13" s="64" t="s">
        <v>10</v>
      </c>
      <c r="B13" s="67">
        <v>134571466.90340799</v>
      </c>
      <c r="C13" s="67">
        <v>106277060.27233499</v>
      </c>
      <c r="D13" s="98">
        <f>IFERROR(((B13/C13)-1)*100,IF(B13+C13&lt;&gt;0,100,0))</f>
        <v>26.623249230425252</v>
      </c>
      <c r="E13" s="67">
        <v>920630923.29516304</v>
      </c>
      <c r="F13" s="67">
        <v>657520906.66834497</v>
      </c>
      <c r="G13" s="98">
        <f>IFERROR(((E13/F13)-1)*100,IF(E13+F13&lt;&gt;0,100,0))</f>
        <v>40.015460186657052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343</v>
      </c>
      <c r="C16" s="67">
        <v>441</v>
      </c>
      <c r="D16" s="98">
        <f>IFERROR(((B16/C16)-1)*100,IF(B16+C16&lt;&gt;0,100,0))</f>
        <v>-22.222222222222221</v>
      </c>
      <c r="E16" s="67">
        <v>2616</v>
      </c>
      <c r="F16" s="67">
        <v>2066</v>
      </c>
      <c r="G16" s="98">
        <f>IFERROR(((E16/F16)-1)*100,IF(E16+F16&lt;&gt;0,100,0))</f>
        <v>26.621490803484992</v>
      </c>
    </row>
    <row r="17" spans="1:7" s="16" customFormat="1" ht="12" x14ac:dyDescent="0.2">
      <c r="A17" s="64" t="s">
        <v>9</v>
      </c>
      <c r="B17" s="67">
        <v>131583.84599999999</v>
      </c>
      <c r="C17" s="67">
        <v>354499.51500000001</v>
      </c>
      <c r="D17" s="98">
        <f>IFERROR(((B17/C17)-1)*100,IF(B17+C17&lt;&gt;0,100,0))</f>
        <v>-62.881798018820987</v>
      </c>
      <c r="E17" s="67">
        <v>2752474.2230000002</v>
      </c>
      <c r="F17" s="67">
        <v>1112055.8929999999</v>
      </c>
      <c r="G17" s="98">
        <f>IFERROR(((E17/F17)-1)*100,IF(E17+F17&lt;&gt;0,100,0))</f>
        <v>147.51221951395212</v>
      </c>
    </row>
    <row r="18" spans="1:7" s="16" customFormat="1" ht="12" x14ac:dyDescent="0.2">
      <c r="A18" s="64" t="s">
        <v>10</v>
      </c>
      <c r="B18" s="67">
        <v>7445215.79217833</v>
      </c>
      <c r="C18" s="67">
        <v>12225296.0095552</v>
      </c>
      <c r="D18" s="98">
        <f>IFERROR(((B18/C18)-1)*100,IF(B18+C18&lt;&gt;0,100,0))</f>
        <v>-39.099913929616058</v>
      </c>
      <c r="E18" s="67">
        <v>63073131.8547232</v>
      </c>
      <c r="F18" s="67">
        <v>44696118.762790099</v>
      </c>
      <c r="G18" s="98">
        <f>IFERROR(((E18/F18)-1)*100,IF(E18+F18&lt;&gt;0,100,0))</f>
        <v>41.115456108086335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28964116.783629999</v>
      </c>
      <c r="C24" s="66">
        <v>16752982.90174</v>
      </c>
      <c r="D24" s="65">
        <f>B24-C24</f>
        <v>12211133.881889999</v>
      </c>
      <c r="E24" s="67">
        <v>171876093.73503</v>
      </c>
      <c r="F24" s="67">
        <v>113908223.27451</v>
      </c>
      <c r="G24" s="65">
        <f>E24-F24</f>
        <v>57967870.460519999</v>
      </c>
    </row>
    <row r="25" spans="1:7" s="16" customFormat="1" ht="12" x14ac:dyDescent="0.2">
      <c r="A25" s="68" t="s">
        <v>15</v>
      </c>
      <c r="B25" s="66">
        <v>35754207.540210001</v>
      </c>
      <c r="C25" s="66">
        <v>18354527.681299999</v>
      </c>
      <c r="D25" s="65">
        <f>B25-C25</f>
        <v>17399679.858910002</v>
      </c>
      <c r="E25" s="67">
        <v>182391240.83629999</v>
      </c>
      <c r="F25" s="67">
        <v>119416510.74716</v>
      </c>
      <c r="G25" s="65">
        <f>E25-F25</f>
        <v>62974730.089139983</v>
      </c>
    </row>
    <row r="26" spans="1:7" s="28" customFormat="1" ht="12" x14ac:dyDescent="0.2">
      <c r="A26" s="69" t="s">
        <v>16</v>
      </c>
      <c r="B26" s="70">
        <f>B24-B25</f>
        <v>-6790090.7565800026</v>
      </c>
      <c r="C26" s="70">
        <f>C24-C25</f>
        <v>-1601544.7795599997</v>
      </c>
      <c r="D26" s="70"/>
      <c r="E26" s="70">
        <f>E24-E25</f>
        <v>-10515147.10126999</v>
      </c>
      <c r="F26" s="70">
        <f>F24-F25</f>
        <v>-5508287.4726500064</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66138.0476585</v>
      </c>
      <c r="C33" s="126">
        <v>57336.213597059999</v>
      </c>
      <c r="D33" s="98">
        <f t="shared" ref="D33:D42" si="0">IFERROR(((B33/C33)-1)*100,IF(B33+C33&lt;&gt;0,100,0))</f>
        <v>15.351264949751275</v>
      </c>
      <c r="E33" s="64"/>
      <c r="F33" s="126">
        <v>67696.899999999994</v>
      </c>
      <c r="G33" s="126">
        <v>65720.72</v>
      </c>
    </row>
    <row r="34" spans="1:7" s="16" customFormat="1" ht="12" x14ac:dyDescent="0.2">
      <c r="A34" s="64" t="s">
        <v>23</v>
      </c>
      <c r="B34" s="126">
        <v>67883.283353520004</v>
      </c>
      <c r="C34" s="126">
        <v>75065.295140960006</v>
      </c>
      <c r="D34" s="98">
        <f t="shared" si="0"/>
        <v>-9.5676860711110141</v>
      </c>
      <c r="E34" s="64"/>
      <c r="F34" s="126">
        <v>69375.7</v>
      </c>
      <c r="G34" s="126">
        <v>67229.42</v>
      </c>
    </row>
    <row r="35" spans="1:7" s="16" customFormat="1" ht="12" x14ac:dyDescent="0.2">
      <c r="A35" s="64" t="s">
        <v>24</v>
      </c>
      <c r="B35" s="126">
        <v>49726.165400569997</v>
      </c>
      <c r="C35" s="126">
        <v>43483.664724740003</v>
      </c>
      <c r="D35" s="98">
        <f t="shared" si="0"/>
        <v>14.355967270344451</v>
      </c>
      <c r="E35" s="64"/>
      <c r="F35" s="126">
        <v>50992.25</v>
      </c>
      <c r="G35" s="126">
        <v>49510.5</v>
      </c>
    </row>
    <row r="36" spans="1:7" s="16" customFormat="1" ht="12" x14ac:dyDescent="0.2">
      <c r="A36" s="64" t="s">
        <v>25</v>
      </c>
      <c r="B36" s="126">
        <v>60754.296333370003</v>
      </c>
      <c r="C36" s="126">
        <v>51582.434733820002</v>
      </c>
      <c r="D36" s="98">
        <f t="shared" si="0"/>
        <v>17.780978441361682</v>
      </c>
      <c r="E36" s="64"/>
      <c r="F36" s="126">
        <v>62240.78</v>
      </c>
      <c r="G36" s="126">
        <v>60268.08</v>
      </c>
    </row>
    <row r="37" spans="1:7" s="16" customFormat="1" ht="12" x14ac:dyDescent="0.2">
      <c r="A37" s="64" t="s">
        <v>79</v>
      </c>
      <c r="B37" s="126">
        <v>67459.851460379999</v>
      </c>
      <c r="C37" s="126">
        <v>49906.268705510003</v>
      </c>
      <c r="D37" s="98">
        <f t="shared" si="0"/>
        <v>35.173101917218588</v>
      </c>
      <c r="E37" s="64"/>
      <c r="F37" s="126">
        <v>70589.86</v>
      </c>
      <c r="G37" s="126">
        <v>65754.539999999994</v>
      </c>
    </row>
    <row r="38" spans="1:7" s="16" customFormat="1" ht="12" x14ac:dyDescent="0.2">
      <c r="A38" s="64" t="s">
        <v>26</v>
      </c>
      <c r="B38" s="126">
        <v>86144.341180830001</v>
      </c>
      <c r="C38" s="126">
        <v>72688.828910569995</v>
      </c>
      <c r="D38" s="98">
        <f t="shared" si="0"/>
        <v>18.511114392576733</v>
      </c>
      <c r="E38" s="64"/>
      <c r="F38" s="126">
        <v>90064.94</v>
      </c>
      <c r="G38" s="126">
        <v>85305.32</v>
      </c>
    </row>
    <row r="39" spans="1:7" s="16" customFormat="1" ht="12" x14ac:dyDescent="0.2">
      <c r="A39" s="64" t="s">
        <v>27</v>
      </c>
      <c r="B39" s="126">
        <v>12200.048635249999</v>
      </c>
      <c r="C39" s="126">
        <v>14756.27020873</v>
      </c>
      <c r="D39" s="98">
        <f t="shared" si="0"/>
        <v>-17.322951784711204</v>
      </c>
      <c r="E39" s="64"/>
      <c r="F39" s="126">
        <v>12591.37</v>
      </c>
      <c r="G39" s="126">
        <v>12024.45</v>
      </c>
    </row>
    <row r="40" spans="1:7" s="16" customFormat="1" ht="12" x14ac:dyDescent="0.2">
      <c r="A40" s="64" t="s">
        <v>28</v>
      </c>
      <c r="B40" s="126">
        <v>82076.446096019994</v>
      </c>
      <c r="C40" s="126">
        <v>75188.012300279996</v>
      </c>
      <c r="D40" s="98">
        <f t="shared" si="0"/>
        <v>9.1616117849072864</v>
      </c>
      <c r="E40" s="64"/>
      <c r="F40" s="126">
        <v>85311.55</v>
      </c>
      <c r="G40" s="126">
        <v>81341.89</v>
      </c>
    </row>
    <row r="41" spans="1:7" s="16" customFormat="1" ht="12" x14ac:dyDescent="0.2">
      <c r="A41" s="64" t="s">
        <v>29</v>
      </c>
      <c r="B41" s="126">
        <v>3377.6602619499999</v>
      </c>
      <c r="C41" s="126">
        <v>3397.0943063899999</v>
      </c>
      <c r="D41" s="98">
        <f t="shared" si="0"/>
        <v>-0.57207844961630894</v>
      </c>
      <c r="E41" s="64"/>
      <c r="F41" s="126">
        <v>3530.9</v>
      </c>
      <c r="G41" s="126">
        <v>3285.66</v>
      </c>
    </row>
    <row r="42" spans="1:7" s="16" customFormat="1" ht="12" x14ac:dyDescent="0.2">
      <c r="A42" s="64" t="s">
        <v>78</v>
      </c>
      <c r="B42" s="126">
        <v>1082.08537327</v>
      </c>
      <c r="C42" s="126">
        <v>883.61857359999999</v>
      </c>
      <c r="D42" s="98">
        <f t="shared" si="0"/>
        <v>22.460686726107994</v>
      </c>
      <c r="E42" s="64"/>
      <c r="F42" s="126">
        <v>1123.96</v>
      </c>
      <c r="G42" s="126">
        <v>1050.01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19043.292328936299</v>
      </c>
      <c r="D48" s="72"/>
      <c r="E48" s="127">
        <v>17822.854820604702</v>
      </c>
      <c r="F48" s="72"/>
      <c r="G48" s="98">
        <f>IFERROR(((C48/E48)-1)*100,IF(C48+E48&lt;&gt;0,100,0))</f>
        <v>6.8475983259464801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6919</v>
      </c>
      <c r="D54" s="75"/>
      <c r="E54" s="128">
        <v>1358740</v>
      </c>
      <c r="F54" s="128">
        <v>159241887.61500001</v>
      </c>
      <c r="G54" s="128">
        <v>10341909.504000001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9661</v>
      </c>
      <c r="C68" s="66">
        <v>5012</v>
      </c>
      <c r="D68" s="98">
        <f>IFERROR(((B68/C68)-1)*100,IF(B68+C68&lt;&gt;0,100,0))</f>
        <v>92.757382282521945</v>
      </c>
      <c r="E68" s="66">
        <v>60272</v>
      </c>
      <c r="F68" s="66">
        <v>40864</v>
      </c>
      <c r="G68" s="98">
        <f>IFERROR(((E68/F68)-1)*100,IF(E68+F68&lt;&gt;0,100,0))</f>
        <v>47.494126859827723</v>
      </c>
    </row>
    <row r="69" spans="1:7" s="16" customFormat="1" ht="12" x14ac:dyDescent="0.2">
      <c r="A69" s="79" t="s">
        <v>54</v>
      </c>
      <c r="B69" s="67">
        <v>330126419.17000002</v>
      </c>
      <c r="C69" s="66">
        <v>179725012.81299999</v>
      </c>
      <c r="D69" s="98">
        <f>IFERROR(((B69/C69)-1)*100,IF(B69+C69&lt;&gt;0,100,0))</f>
        <v>83.684181741296882</v>
      </c>
      <c r="E69" s="66">
        <v>1917169641.78</v>
      </c>
      <c r="F69" s="66">
        <v>1586903572.9949999</v>
      </c>
      <c r="G69" s="98">
        <f>IFERROR(((E69/F69)-1)*100,IF(E69+F69&lt;&gt;0,100,0))</f>
        <v>20.811980917131677</v>
      </c>
    </row>
    <row r="70" spans="1:7" s="62" customFormat="1" ht="12" x14ac:dyDescent="0.2">
      <c r="A70" s="79" t="s">
        <v>55</v>
      </c>
      <c r="B70" s="67">
        <v>329672420.98039001</v>
      </c>
      <c r="C70" s="66">
        <v>177573620.17828</v>
      </c>
      <c r="D70" s="98">
        <f>IFERROR(((B70/C70)-1)*100,IF(B70+C70&lt;&gt;0,100,0))</f>
        <v>85.653939278484145</v>
      </c>
      <c r="E70" s="66">
        <v>1890188371.5562</v>
      </c>
      <c r="F70" s="66">
        <v>1580589288.4175401</v>
      </c>
      <c r="G70" s="98">
        <f>IFERROR(((E70/F70)-1)*100,IF(E70+F70&lt;&gt;0,100,0))</f>
        <v>19.587573154353422</v>
      </c>
    </row>
    <row r="71" spans="1:7" s="16" customFormat="1" ht="12" x14ac:dyDescent="0.2">
      <c r="A71" s="79" t="s">
        <v>94</v>
      </c>
      <c r="B71" s="98">
        <f>IFERROR(B69/B68/1000,)</f>
        <v>34.171040179070495</v>
      </c>
      <c r="C71" s="98">
        <f>IFERROR(C69/C68/1000,)</f>
        <v>35.858941103950514</v>
      </c>
      <c r="D71" s="98">
        <f>IFERROR(((B71/C71)-1)*100,IF(B71+C71&lt;&gt;0,100,0))</f>
        <v>-4.7070573556174171</v>
      </c>
      <c r="E71" s="98">
        <f>IFERROR(E69/E68/1000,)</f>
        <v>31.808628248274491</v>
      </c>
      <c r="F71" s="98">
        <f>IFERROR(F69/F68/1000,)</f>
        <v>38.833779683706922</v>
      </c>
      <c r="G71" s="98">
        <f>IFERROR(((E71/F71)-1)*100,IF(E71+F71&lt;&gt;0,100,0))</f>
        <v>-18.090310787800799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3014</v>
      </c>
      <c r="C74" s="66">
        <v>3595</v>
      </c>
      <c r="D74" s="98">
        <f>IFERROR(((B74/C74)-1)*100,IF(B74+C74&lt;&gt;0,100,0))</f>
        <v>-16.161335187760784</v>
      </c>
      <c r="E74" s="66">
        <v>22101</v>
      </c>
      <c r="F74" s="66">
        <v>27162</v>
      </c>
      <c r="G74" s="98">
        <f>IFERROR(((E74/F74)-1)*100,IF(E74+F74&lt;&gt;0,100,0))</f>
        <v>-18.632648553125687</v>
      </c>
    </row>
    <row r="75" spans="1:7" s="16" customFormat="1" ht="12" x14ac:dyDescent="0.2">
      <c r="A75" s="79" t="s">
        <v>54</v>
      </c>
      <c r="B75" s="67">
        <v>392820967.097</v>
      </c>
      <c r="C75" s="66">
        <v>493753291</v>
      </c>
      <c r="D75" s="98">
        <f>IFERROR(((B75/C75)-1)*100,IF(B75+C75&lt;&gt;0,100,0))</f>
        <v>-20.441853399818655</v>
      </c>
      <c r="E75" s="66">
        <v>3429407147.8070002</v>
      </c>
      <c r="F75" s="66">
        <v>3828391865.3049998</v>
      </c>
      <c r="G75" s="98">
        <f>IFERROR(((E75/F75)-1)*100,IF(E75+F75&lt;&gt;0,100,0))</f>
        <v>-10.421731409311031</v>
      </c>
    </row>
    <row r="76" spans="1:7" s="16" customFormat="1" ht="12" x14ac:dyDescent="0.2">
      <c r="A76" s="79" t="s">
        <v>55</v>
      </c>
      <c r="B76" s="67">
        <v>377995606.77142</v>
      </c>
      <c r="C76" s="66">
        <v>509313497.55163002</v>
      </c>
      <c r="D76" s="98">
        <f>IFERROR(((B76/C76)-1)*100,IF(B76+C76&lt;&gt;0,100,0))</f>
        <v>-25.783312519986389</v>
      </c>
      <c r="E76" s="66">
        <v>3359401237.3924699</v>
      </c>
      <c r="F76" s="66">
        <v>3915687983.8502598</v>
      </c>
      <c r="G76" s="98">
        <f>IFERROR(((E76/F76)-1)*100,IF(E76+F76&lt;&gt;0,100,0))</f>
        <v>-14.20661576591703</v>
      </c>
    </row>
    <row r="77" spans="1:7" s="16" customFormat="1" ht="12" x14ac:dyDescent="0.2">
      <c r="A77" s="79" t="s">
        <v>94</v>
      </c>
      <c r="B77" s="98">
        <f>IFERROR(B75/B74/1000,)</f>
        <v>130.33210587159923</v>
      </c>
      <c r="C77" s="98">
        <f>IFERROR(C75/C74/1000,)</f>
        <v>137.34444812239221</v>
      </c>
      <c r="D77" s="98">
        <f>IFERROR(((B77/C77)-1)*100,IF(B77+C77&lt;&gt;0,100,0))</f>
        <v>-5.1056612383371007</v>
      </c>
      <c r="E77" s="98">
        <f>IFERROR(E75/E74/1000,)</f>
        <v>155.16977276173026</v>
      </c>
      <c r="F77" s="98">
        <f>IFERROR(F75/F74/1000,)</f>
        <v>140.94661163776598</v>
      </c>
      <c r="G77" s="98">
        <f>IFERROR(((E77/F77)-1)*100,IF(E77+F77&lt;&gt;0,100,0))</f>
        <v>10.091169243938914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277</v>
      </c>
      <c r="C80" s="66">
        <v>121</v>
      </c>
      <c r="D80" s="98">
        <f>IFERROR(((B80/C80)-1)*100,IF(B80+C80&lt;&gt;0,100,0))</f>
        <v>128.92561983471074</v>
      </c>
      <c r="E80" s="66">
        <v>1858</v>
      </c>
      <c r="F80" s="66">
        <v>1409</v>
      </c>
      <c r="G80" s="98">
        <f>IFERROR(((E80/F80)-1)*100,IF(E80+F80&lt;&gt;0,100,0))</f>
        <v>31.866572036905616</v>
      </c>
    </row>
    <row r="81" spans="1:7" s="16" customFormat="1" ht="12" x14ac:dyDescent="0.2">
      <c r="A81" s="79" t="s">
        <v>54</v>
      </c>
      <c r="B81" s="67">
        <v>23936515.072000001</v>
      </c>
      <c r="C81" s="66">
        <v>14647182.293</v>
      </c>
      <c r="D81" s="98">
        <f>IFERROR(((B81/C81)-1)*100,IF(B81+C81&lt;&gt;0,100,0))</f>
        <v>63.420612874050498</v>
      </c>
      <c r="E81" s="66">
        <v>131953521.609</v>
      </c>
      <c r="F81" s="66">
        <v>116170973.491</v>
      </c>
      <c r="G81" s="98">
        <f>IFERROR(((E81/F81)-1)*100,IF(E81+F81&lt;&gt;0,100,0))</f>
        <v>13.585620954809951</v>
      </c>
    </row>
    <row r="82" spans="1:7" s="16" customFormat="1" ht="12" x14ac:dyDescent="0.2">
      <c r="A82" s="79" t="s">
        <v>55</v>
      </c>
      <c r="B82" s="67">
        <v>9431011.1706496608</v>
      </c>
      <c r="C82" s="66">
        <v>3561954.2518806201</v>
      </c>
      <c r="D82" s="98">
        <f>IFERROR(((B82/C82)-1)*100,IF(B82+C82&lt;&gt;0,100,0))</f>
        <v>164.77069899677485</v>
      </c>
      <c r="E82" s="66">
        <v>53613095.499436498</v>
      </c>
      <c r="F82" s="66">
        <v>35524238.482832998</v>
      </c>
      <c r="G82" s="98">
        <f>IFERROR(((E82/F82)-1)*100,IF(E82+F82&lt;&gt;0,100,0))</f>
        <v>50.91976011067738</v>
      </c>
    </row>
    <row r="83" spans="1:7" s="32" customFormat="1" x14ac:dyDescent="0.2">
      <c r="A83" s="79" t="s">
        <v>94</v>
      </c>
      <c r="B83" s="98">
        <f>IFERROR(B81/B80/1000,)</f>
        <v>86.413411812274362</v>
      </c>
      <c r="C83" s="98">
        <f>IFERROR(C81/C80/1000,)</f>
        <v>121.05109333057851</v>
      </c>
      <c r="D83" s="98">
        <f>IFERROR(((B83/C83)-1)*100,IF(B83+C83&lt;&gt;0,100,0))</f>
        <v>-28.614100513501416</v>
      </c>
      <c r="E83" s="98">
        <f>IFERROR(E81/E80/1000,)</f>
        <v>71.019118196447792</v>
      </c>
      <c r="F83" s="98">
        <f>IFERROR(F81/F80/1000,)</f>
        <v>82.449235976579132</v>
      </c>
      <c r="G83" s="98">
        <f>IFERROR(((E83/F83)-1)*100,IF(E83+F83&lt;&gt;0,100,0))</f>
        <v>-13.863218554721634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12952</v>
      </c>
      <c r="C86" s="64">
        <f>C68+C74+C80</f>
        <v>8728</v>
      </c>
      <c r="D86" s="98">
        <f>IFERROR(((B86/C86)-1)*100,IF(B86+C86&lt;&gt;0,100,0))</f>
        <v>48.395967002749771</v>
      </c>
      <c r="E86" s="64">
        <f>E68+E74+E80</f>
        <v>84231</v>
      </c>
      <c r="F86" s="64">
        <f>F68+F74+F80</f>
        <v>69435</v>
      </c>
      <c r="G86" s="98">
        <f>IFERROR(((E86/F86)-1)*100,IF(E86+F86&lt;&gt;0,100,0))</f>
        <v>21.30913804277381</v>
      </c>
    </row>
    <row r="87" spans="1:7" s="62" customFormat="1" ht="12" x14ac:dyDescent="0.2">
      <c r="A87" s="79" t="s">
        <v>54</v>
      </c>
      <c r="B87" s="64">
        <f t="shared" ref="B87:C87" si="1">B69+B75+B81</f>
        <v>746883901.33899999</v>
      </c>
      <c r="C87" s="64">
        <f t="shared" si="1"/>
        <v>688125486.10599995</v>
      </c>
      <c r="D87" s="98">
        <f>IFERROR(((B87/C87)-1)*100,IF(B87+C87&lt;&gt;0,100,0))</f>
        <v>8.5389098964354879</v>
      </c>
      <c r="E87" s="64">
        <f t="shared" ref="E87:F87" si="2">E69+E75+E81</f>
        <v>5478530311.1960001</v>
      </c>
      <c r="F87" s="64">
        <f t="shared" si="2"/>
        <v>5531466411.7909994</v>
      </c>
      <c r="G87" s="98">
        <f>IFERROR(((E87/F87)-1)*100,IF(E87+F87&lt;&gt;0,100,0))</f>
        <v>-0.95699940403072281</v>
      </c>
    </row>
    <row r="88" spans="1:7" s="62" customFormat="1" ht="12" x14ac:dyDescent="0.2">
      <c r="A88" s="79" t="s">
        <v>55</v>
      </c>
      <c r="B88" s="64">
        <f t="shared" ref="B88:C88" si="3">B70+B76+B82</f>
        <v>717099038.92245972</v>
      </c>
      <c r="C88" s="64">
        <f t="shared" si="3"/>
        <v>690449071.98179066</v>
      </c>
      <c r="D88" s="98">
        <f>IFERROR(((B88/C88)-1)*100,IF(B88+C88&lt;&gt;0,100,0))</f>
        <v>3.8598019784682913</v>
      </c>
      <c r="E88" s="64">
        <f t="shared" ref="E88:F88" si="4">E70+E76+E82</f>
        <v>5303202704.4481058</v>
      </c>
      <c r="F88" s="64">
        <f t="shared" si="4"/>
        <v>5531801510.7506323</v>
      </c>
      <c r="G88" s="98">
        <f>IFERROR(((E88/F88)-1)*100,IF(E88+F88&lt;&gt;0,100,0))</f>
        <v>-4.1324477362078564</v>
      </c>
    </row>
    <row r="89" spans="1:7" s="63" customFormat="1" x14ac:dyDescent="0.2">
      <c r="A89" s="79" t="s">
        <v>95</v>
      </c>
      <c r="B89" s="98">
        <f>IFERROR((B75/B87)*100,IF(B75+B87&lt;&gt;0,100,0))</f>
        <v>52.594649100450241</v>
      </c>
      <c r="C89" s="98">
        <f>IFERROR((C75/C87)*100,IF(C75+C87&lt;&gt;0,100,0))</f>
        <v>71.753379429975283</v>
      </c>
      <c r="D89" s="98">
        <f>IFERROR(((B89/C89)-1)*100,IF(B89+C89&lt;&gt;0,100,0))</f>
        <v>-26.700805567244679</v>
      </c>
      <c r="E89" s="98">
        <f>IFERROR((E75/E87)*100,IF(E75+E87&lt;&gt;0,100,0))</f>
        <v>62.597210437963923</v>
      </c>
      <c r="F89" s="98">
        <f>IFERROR((F75/F87)*100,IF(F75+F87&lt;&gt;0,100,0))</f>
        <v>69.211156324556413</v>
      </c>
      <c r="G89" s="98">
        <f>IFERROR(((E89/F89)-1)*100,IF(E89+F89&lt;&gt;0,100,0))</f>
        <v>-9.5561846352881012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35783965.218000002</v>
      </c>
      <c r="C95" s="129">
        <v>24997984.912999999</v>
      </c>
      <c r="D95" s="65">
        <f>B95-C95</f>
        <v>10785980.305000003</v>
      </c>
      <c r="E95" s="129">
        <v>232150890.80700001</v>
      </c>
      <c r="F95" s="129">
        <v>213596918.45500001</v>
      </c>
      <c r="G95" s="80">
        <f>E95-F95</f>
        <v>18553972.351999998</v>
      </c>
    </row>
    <row r="96" spans="1:7" s="16" customFormat="1" ht="13.5" x14ac:dyDescent="0.2">
      <c r="A96" s="79" t="s">
        <v>88</v>
      </c>
      <c r="B96" s="66">
        <v>49529326.270999998</v>
      </c>
      <c r="C96" s="129">
        <v>27650302.068</v>
      </c>
      <c r="D96" s="65">
        <f>B96-C96</f>
        <v>21879024.202999998</v>
      </c>
      <c r="E96" s="129">
        <v>248551982.71599999</v>
      </c>
      <c r="F96" s="129">
        <v>203192706.037</v>
      </c>
      <c r="G96" s="80">
        <f>E96-F96</f>
        <v>45359276.67899999</v>
      </c>
    </row>
    <row r="97" spans="1:7" s="28" customFormat="1" ht="12" x14ac:dyDescent="0.2">
      <c r="A97" s="81" t="s">
        <v>16</v>
      </c>
      <c r="B97" s="65">
        <f>B95-B96</f>
        <v>-13745361.052999996</v>
      </c>
      <c r="C97" s="65">
        <f>C95-C96</f>
        <v>-2652317.1550000012</v>
      </c>
      <c r="D97" s="82"/>
      <c r="E97" s="65">
        <f>E95-E96</f>
        <v>-16401091.908999979</v>
      </c>
      <c r="F97" s="82">
        <f>F95-F96</f>
        <v>10404212.418000013</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715.69068453921795</v>
      </c>
      <c r="D104" s="98">
        <f>IFERROR(((B104/C104)-1)*100,IF(B104+C104&lt;&gt;0,100,0))</f>
        <v>-100</v>
      </c>
      <c r="E104" s="84"/>
      <c r="F104" s="71"/>
      <c r="G104" s="71"/>
    </row>
    <row r="105" spans="1:7" s="16" customFormat="1" ht="12" x14ac:dyDescent="0.2">
      <c r="A105" s="79" t="s">
        <v>50</v>
      </c>
      <c r="B105" s="71"/>
      <c r="C105" s="130">
        <v>707.75577169727296</v>
      </c>
      <c r="D105" s="98">
        <f>IFERROR(((B105/C105)-1)*100,IF(B105+C105&lt;&gt;0,100,0))</f>
        <v>-100</v>
      </c>
      <c r="E105" s="84"/>
      <c r="F105" s="71"/>
      <c r="G105" s="71"/>
    </row>
    <row r="106" spans="1:7" s="16" customFormat="1" ht="12" x14ac:dyDescent="0.2">
      <c r="A106" s="79" t="s">
        <v>51</v>
      </c>
      <c r="B106" s="71"/>
      <c r="C106" s="130">
        <v>746.90954993295099</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537.48569969173195</v>
      </c>
      <c r="D108" s="98">
        <f>IFERROR(((B108/C108)-1)*100,IF(B108+C108&lt;&gt;0,100,0))</f>
        <v>-100</v>
      </c>
      <c r="E108" s="84"/>
      <c r="F108" s="71"/>
      <c r="G108" s="71"/>
    </row>
    <row r="109" spans="1:7" s="16" customFormat="1" ht="12" x14ac:dyDescent="0.2">
      <c r="A109" s="79" t="s">
        <v>57</v>
      </c>
      <c r="B109" s="71"/>
      <c r="C109" s="130">
        <v>697.50363157848994</v>
      </c>
      <c r="D109" s="98">
        <f>IFERROR(((B109/C109)-1)*100,IF(B109+C109&lt;&gt;0,100,0))</f>
        <v>-100</v>
      </c>
      <c r="E109" s="84"/>
      <c r="F109" s="71"/>
      <c r="G109" s="71"/>
    </row>
    <row r="110" spans="1:7" s="16" customFormat="1" ht="12" x14ac:dyDescent="0.2">
      <c r="A110" s="79" t="s">
        <v>59</v>
      </c>
      <c r="B110" s="71"/>
      <c r="C110" s="130">
        <v>805.88542904138899</v>
      </c>
      <c r="D110" s="98">
        <f>IFERROR(((B110/C110)-1)*100,IF(B110+C110&lt;&gt;0,100,0))</f>
        <v>-100</v>
      </c>
      <c r="E110" s="84"/>
      <c r="F110" s="71"/>
      <c r="G110" s="71"/>
    </row>
    <row r="111" spans="1:7" s="16" customFormat="1" ht="12" x14ac:dyDescent="0.2">
      <c r="A111" s="79" t="s">
        <v>58</v>
      </c>
      <c r="B111" s="71"/>
      <c r="C111" s="130">
        <v>768.69667317103597</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7</v>
      </c>
      <c r="C119" s="78">
        <v>0</v>
      </c>
      <c r="D119" s="98">
        <f>IFERROR(((B119/C119)-1)*100,IF(B119+C119&lt;&gt;0,100,0))</f>
        <v>100</v>
      </c>
      <c r="E119" s="66">
        <v>10</v>
      </c>
      <c r="F119" s="78">
        <v>0</v>
      </c>
      <c r="G119" s="98">
        <f>IFERROR(((E119/F119)-1)*100,IF(E119+F119&lt;&gt;0,100,0))</f>
        <v>100</v>
      </c>
    </row>
    <row r="120" spans="1:7" s="16" customFormat="1" ht="12" x14ac:dyDescent="0.2">
      <c r="A120" s="79" t="s">
        <v>72</v>
      </c>
      <c r="B120" s="67">
        <v>191</v>
      </c>
      <c r="C120" s="66">
        <v>108</v>
      </c>
      <c r="D120" s="98">
        <f>IFERROR(((B120/C120)-1)*100,IF(B120+C120&lt;&gt;0,100,0))</f>
        <v>76.851851851851862</v>
      </c>
      <c r="E120" s="66">
        <v>2551</v>
      </c>
      <c r="F120" s="66">
        <v>2599</v>
      </c>
      <c r="G120" s="98">
        <f>IFERROR(((E120/F120)-1)*100,IF(E120+F120&lt;&gt;0,100,0))</f>
        <v>-1.8468641785302053</v>
      </c>
    </row>
    <row r="121" spans="1:7" s="16" customFormat="1" ht="12" x14ac:dyDescent="0.2">
      <c r="A121" s="79" t="s">
        <v>74</v>
      </c>
      <c r="B121" s="67">
        <v>11</v>
      </c>
      <c r="C121" s="66">
        <v>0</v>
      </c>
      <c r="D121" s="98">
        <f>IFERROR(((B121/C121)-1)*100,IF(B121+C121&lt;&gt;0,100,0))</f>
        <v>100</v>
      </c>
      <c r="E121" s="66">
        <v>119</v>
      </c>
      <c r="F121" s="66">
        <v>78</v>
      </c>
      <c r="G121" s="98">
        <f>IFERROR(((E121/F121)-1)*100,IF(E121+F121&lt;&gt;0,100,0))</f>
        <v>52.564102564102555</v>
      </c>
    </row>
    <row r="122" spans="1:7" s="28" customFormat="1" ht="12" x14ac:dyDescent="0.2">
      <c r="A122" s="81" t="s">
        <v>34</v>
      </c>
      <c r="B122" s="82">
        <f>SUM(B119:B121)</f>
        <v>209</v>
      </c>
      <c r="C122" s="82">
        <f>SUM(C119:C121)</f>
        <v>108</v>
      </c>
      <c r="D122" s="98">
        <f>IFERROR(((B122/C122)-1)*100,IF(B122+C122&lt;&gt;0,100,0))</f>
        <v>93.518518518518505</v>
      </c>
      <c r="E122" s="82">
        <f>SUM(E119:E121)</f>
        <v>2680</v>
      </c>
      <c r="F122" s="82">
        <f>SUM(F119:F121)</f>
        <v>2677</v>
      </c>
      <c r="G122" s="98">
        <f>IFERROR(((E122/F122)-1)*100,IF(E122+F122&lt;&gt;0,100,0))</f>
        <v>0.11206574523721091</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39</v>
      </c>
      <c r="C125" s="66">
        <v>108</v>
      </c>
      <c r="D125" s="98">
        <f>IFERROR(((B125/C125)-1)*100,IF(B125+C125&lt;&gt;0,100,0))</f>
        <v>-63.888888888888886</v>
      </c>
      <c r="E125" s="66">
        <v>224</v>
      </c>
      <c r="F125" s="66">
        <v>345</v>
      </c>
      <c r="G125" s="98">
        <f>IFERROR(((E125/F125)-1)*100,IF(E125+F125&lt;&gt;0,100,0))</f>
        <v>-35.072463768115945</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39</v>
      </c>
      <c r="C127" s="82">
        <f>SUM(C125:C126)</f>
        <v>108</v>
      </c>
      <c r="D127" s="98">
        <f>IFERROR(((B127/C127)-1)*100,IF(B127+C127&lt;&gt;0,100,0))</f>
        <v>-63.888888888888886</v>
      </c>
      <c r="E127" s="82">
        <f>SUM(E125:E126)</f>
        <v>224</v>
      </c>
      <c r="F127" s="82">
        <f>SUM(F125:F126)</f>
        <v>345</v>
      </c>
      <c r="G127" s="98">
        <f>IFERROR(((E127/F127)-1)*100,IF(E127+F127&lt;&gt;0,100,0))</f>
        <v>-35.072463768115945</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40470</v>
      </c>
      <c r="C130" s="78">
        <v>0</v>
      </c>
      <c r="D130" s="98">
        <f>IFERROR(((B130/C130)-1)*100,IF(B130+C130&lt;&gt;0,100,0))</f>
        <v>100</v>
      </c>
      <c r="E130" s="66">
        <v>80471</v>
      </c>
      <c r="F130" s="78">
        <v>0</v>
      </c>
      <c r="G130" s="98">
        <f>IFERROR(((E130/F130)-1)*100,IF(E130+F130&lt;&gt;0,100,0))</f>
        <v>100</v>
      </c>
    </row>
    <row r="131" spans="1:7" s="16" customFormat="1" ht="12" x14ac:dyDescent="0.2">
      <c r="A131" s="79" t="s">
        <v>72</v>
      </c>
      <c r="B131" s="67">
        <v>27740</v>
      </c>
      <c r="C131" s="66">
        <v>29406</v>
      </c>
      <c r="D131" s="98">
        <f>IFERROR(((B131/C131)-1)*100,IF(B131+C131&lt;&gt;0,100,0))</f>
        <v>-5.6655104400462513</v>
      </c>
      <c r="E131" s="66">
        <v>2711517</v>
      </c>
      <c r="F131" s="66">
        <v>2785504</v>
      </c>
      <c r="G131" s="98">
        <f>IFERROR(((E131/F131)-1)*100,IF(E131+F131&lt;&gt;0,100,0))</f>
        <v>-2.6561440945696013</v>
      </c>
    </row>
    <row r="132" spans="1:7" s="16" customFormat="1" ht="12" x14ac:dyDescent="0.2">
      <c r="A132" s="79" t="s">
        <v>74</v>
      </c>
      <c r="B132" s="67">
        <v>84</v>
      </c>
      <c r="C132" s="66">
        <v>0</v>
      </c>
      <c r="D132" s="98">
        <f>IFERROR(((B132/C132)-1)*100,IF(B132+C132&lt;&gt;0,100,0))</f>
        <v>100</v>
      </c>
      <c r="E132" s="66">
        <v>5512</v>
      </c>
      <c r="F132" s="66">
        <v>6433</v>
      </c>
      <c r="G132" s="98">
        <f>IFERROR(((E132/F132)-1)*100,IF(E132+F132&lt;&gt;0,100,0))</f>
        <v>-14.316803979480797</v>
      </c>
    </row>
    <row r="133" spans="1:7" s="16" customFormat="1" ht="12" x14ac:dyDescent="0.2">
      <c r="A133" s="81" t="s">
        <v>34</v>
      </c>
      <c r="B133" s="82">
        <f>SUM(B130:B132)</f>
        <v>68294</v>
      </c>
      <c r="C133" s="82">
        <f>SUM(C130:C132)</f>
        <v>29406</v>
      </c>
      <c r="D133" s="98">
        <f>IFERROR(((B133/C133)-1)*100,IF(B133+C133&lt;&gt;0,100,0))</f>
        <v>132.24512004352852</v>
      </c>
      <c r="E133" s="82">
        <f>SUM(E130:E132)</f>
        <v>2797500</v>
      </c>
      <c r="F133" s="82">
        <f>SUM(F130:F132)</f>
        <v>2791937</v>
      </c>
      <c r="G133" s="98">
        <f>IFERROR(((E133/F133)-1)*100,IF(E133+F133&lt;&gt;0,100,0))</f>
        <v>0.19925234702644623</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9100</v>
      </c>
      <c r="C136" s="66">
        <v>18505</v>
      </c>
      <c r="D136" s="98">
        <f>IFERROR(((B136/C136)-1)*100,)</f>
        <v>-50.824101594163743</v>
      </c>
      <c r="E136" s="66">
        <v>85221</v>
      </c>
      <c r="F136" s="66">
        <v>251836</v>
      </c>
      <c r="G136" s="98">
        <f>IFERROR(((E136/F136)-1)*100,)</f>
        <v>-66.160120078146093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9100</v>
      </c>
      <c r="C138" s="82">
        <f>SUM(C136:C137)</f>
        <v>18505</v>
      </c>
      <c r="D138" s="98">
        <f>IFERROR(((B138/C138)-1)*100,)</f>
        <v>-50.824101594163743</v>
      </c>
      <c r="E138" s="82">
        <f>SUM(E136:E137)</f>
        <v>85221</v>
      </c>
      <c r="F138" s="82">
        <f>SUM(F136:F137)</f>
        <v>251836</v>
      </c>
      <c r="G138" s="98">
        <f>IFERROR(((E138/F138)-1)*100,)</f>
        <v>-66.160120078146093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963588.95</v>
      </c>
      <c r="C141" s="78">
        <v>0</v>
      </c>
      <c r="D141" s="98">
        <f>IFERROR(((B141/C141)-1)*100,IF(B141+C141&lt;&gt;0,100,0))</f>
        <v>100</v>
      </c>
      <c r="E141" s="66">
        <v>1922502.9624999999</v>
      </c>
      <c r="F141" s="78">
        <v>0</v>
      </c>
      <c r="G141" s="98">
        <f>IFERROR(((E141/F141)-1)*100,IF(E141+F141&lt;&gt;0,100,0))</f>
        <v>100</v>
      </c>
    </row>
    <row r="142" spans="1:7" s="32" customFormat="1" x14ac:dyDescent="0.2">
      <c r="A142" s="79" t="s">
        <v>72</v>
      </c>
      <c r="B142" s="67">
        <v>2488344.8361599999</v>
      </c>
      <c r="C142" s="66">
        <v>2997050.6705299998</v>
      </c>
      <c r="D142" s="98">
        <f>IFERROR(((B142/C142)-1)*100,IF(B142+C142&lt;&gt;0,100,0))</f>
        <v>-16.973548007449601</v>
      </c>
      <c r="E142" s="66">
        <v>257770771.17482001</v>
      </c>
      <c r="F142" s="66">
        <v>272948045.76647002</v>
      </c>
      <c r="G142" s="98">
        <f>IFERROR(((E142/F142)-1)*100,IF(E142+F142&lt;&gt;0,100,0))</f>
        <v>-5.5604994529381724</v>
      </c>
    </row>
    <row r="143" spans="1:7" s="32" customFormat="1" x14ac:dyDescent="0.2">
      <c r="A143" s="79" t="s">
        <v>74</v>
      </c>
      <c r="B143" s="67">
        <v>297565.42</v>
      </c>
      <c r="C143" s="66">
        <v>0</v>
      </c>
      <c r="D143" s="98">
        <f>IFERROR(((B143/C143)-1)*100,IF(B143+C143&lt;&gt;0,100,0))</f>
        <v>100</v>
      </c>
      <c r="E143" s="66">
        <v>28957421.140000001</v>
      </c>
      <c r="F143" s="66">
        <v>33315969.34</v>
      </c>
      <c r="G143" s="98">
        <f>IFERROR(((E143/F143)-1)*100,IF(E143+F143&lt;&gt;0,100,0))</f>
        <v>-13.082459512192601</v>
      </c>
    </row>
    <row r="144" spans="1:7" s="16" customFormat="1" ht="12" x14ac:dyDescent="0.2">
      <c r="A144" s="81" t="s">
        <v>34</v>
      </c>
      <c r="B144" s="82">
        <f>SUM(B141:B143)</f>
        <v>3749499.2061599996</v>
      </c>
      <c r="C144" s="82">
        <f>SUM(C141:C143)</f>
        <v>2997050.6705299998</v>
      </c>
      <c r="D144" s="98">
        <f>IFERROR(((B144/C144)-1)*100,IF(B144+C144&lt;&gt;0,100,0))</f>
        <v>25.106300104593714</v>
      </c>
      <c r="E144" s="82">
        <f>SUM(E141:E143)</f>
        <v>288650695.27732003</v>
      </c>
      <c r="F144" s="82">
        <f>SUM(F141:F143)</f>
        <v>306264015.10646999</v>
      </c>
      <c r="G144" s="98">
        <f>IFERROR(((E144/F144)-1)*100,IF(E144+F144&lt;&gt;0,100,0))</f>
        <v>-5.7510249197989634</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25771.9925</v>
      </c>
      <c r="C147" s="66">
        <v>27511.397400000002</v>
      </c>
      <c r="D147" s="98">
        <f>IFERROR(((B147/C147)-1)*100,IF(B147+C147&lt;&gt;0,100,0))</f>
        <v>-6.3224883662216342</v>
      </c>
      <c r="E147" s="66">
        <v>179705.88479000001</v>
      </c>
      <c r="F147" s="66">
        <v>355396.66206</v>
      </c>
      <c r="G147" s="98">
        <f>IFERROR(((E147/F147)-1)*100,IF(E147+F147&lt;&gt;0,100,0))</f>
        <v>-49.435123068302453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25771.9925</v>
      </c>
      <c r="C149" s="82">
        <f>SUM(C147:C148)</f>
        <v>27511.397400000002</v>
      </c>
      <c r="D149" s="98">
        <f>IFERROR(((B149/C149)-1)*100,IF(B149+C149&lt;&gt;0,100,0))</f>
        <v>-6.3224883662216342</v>
      </c>
      <c r="E149" s="82">
        <f>SUM(E147:E148)</f>
        <v>179705.88479000001</v>
      </c>
      <c r="F149" s="82">
        <f>SUM(F147:F148)</f>
        <v>355396.66206</v>
      </c>
      <c r="G149" s="98">
        <f>IFERROR(((E149/F149)-1)*100,IF(E149+F149&lt;&gt;0,100,0))</f>
        <v>-49.435123068302453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1012584</v>
      </c>
      <c r="C153" s="66">
        <v>915493</v>
      </c>
      <c r="D153" s="98">
        <f>IFERROR(((B153/C153)-1)*100,IF(B153+C153&lt;&gt;0,100,0))</f>
        <v>10.605324125908112</v>
      </c>
      <c r="E153" s="78"/>
      <c r="F153" s="78"/>
      <c r="G153" s="65"/>
    </row>
    <row r="154" spans="1:7" s="16" customFormat="1" ht="12" x14ac:dyDescent="0.2">
      <c r="A154" s="79" t="s">
        <v>74</v>
      </c>
      <c r="B154" s="67">
        <v>2187</v>
      </c>
      <c r="C154" s="66">
        <v>2397</v>
      </c>
      <c r="D154" s="98">
        <f>IFERROR(((B154/C154)-1)*100,IF(B154+C154&lt;&gt;0,100,0))</f>
        <v>-8.7609511889862333</v>
      </c>
      <c r="E154" s="78"/>
      <c r="F154" s="78"/>
      <c r="G154" s="65"/>
    </row>
    <row r="155" spans="1:7" s="28" customFormat="1" ht="12" x14ac:dyDescent="0.2">
      <c r="A155" s="81" t="s">
        <v>34</v>
      </c>
      <c r="B155" s="82">
        <f>SUM(B152:B154)</f>
        <v>1045242</v>
      </c>
      <c r="C155" s="82">
        <f>SUM(C152:C154)</f>
        <v>917890</v>
      </c>
      <c r="D155" s="98">
        <f>IFERROR(((B155/C155)-1)*100,IF(B155+C155&lt;&gt;0,100,0))</f>
        <v>13.874429397858123</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141332</v>
      </c>
      <c r="C158" s="66">
        <v>389823</v>
      </c>
      <c r="D158" s="98">
        <f>IFERROR(((B158/C158)-1)*100,IF(B158+C158&lt;&gt;0,100,0))</f>
        <v>-63.744571254133284</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141332</v>
      </c>
      <c r="C160" s="82">
        <f>SUM(C158:C159)</f>
        <v>389823</v>
      </c>
      <c r="D160" s="98">
        <f>IFERROR(((B160/C160)-1)*100,IF(B160+C160&lt;&gt;0,100,0))</f>
        <v>-63.744571254133284</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8448</v>
      </c>
      <c r="C168" s="113">
        <v>11504</v>
      </c>
      <c r="D168" s="111">
        <f>IFERROR(((B168/C168)-1)*100,IF(B168+C168&lt;&gt;0,100,0))</f>
        <v>-26.564673157162723</v>
      </c>
      <c r="E168" s="113">
        <v>78291</v>
      </c>
      <c r="F168" s="113">
        <v>87939</v>
      </c>
      <c r="G168" s="111">
        <f>IFERROR(((E168/F168)-1)*100,IF(E168+F168&lt;&gt;0,100,0))</f>
        <v>-10.971241428717637</v>
      </c>
    </row>
    <row r="169" spans="1:7" x14ac:dyDescent="0.2">
      <c r="A169" s="101" t="s">
        <v>32</v>
      </c>
      <c r="B169" s="112">
        <v>80384</v>
      </c>
      <c r="C169" s="113">
        <v>76741</v>
      </c>
      <c r="D169" s="111">
        <f t="shared" ref="D169:D171" si="5">IFERROR(((B169/C169)-1)*100,IF(B169+C169&lt;&gt;0,100,0))</f>
        <v>4.7471364720292897</v>
      </c>
      <c r="E169" s="113">
        <v>512244</v>
      </c>
      <c r="F169" s="113">
        <v>422882</v>
      </c>
      <c r="G169" s="111">
        <f>IFERROR(((E169/F169)-1)*100,IF(E169+F169&lt;&gt;0,100,0))</f>
        <v>21.1316632062845</v>
      </c>
    </row>
    <row r="170" spans="1:7" x14ac:dyDescent="0.2">
      <c r="A170" s="101" t="s">
        <v>92</v>
      </c>
      <c r="B170" s="112">
        <v>23817162</v>
      </c>
      <c r="C170" s="113">
        <v>17197244</v>
      </c>
      <c r="D170" s="111">
        <f t="shared" si="5"/>
        <v>38.494063351081145</v>
      </c>
      <c r="E170" s="113">
        <v>161212943</v>
      </c>
      <c r="F170" s="113">
        <v>106193382</v>
      </c>
      <c r="G170" s="111">
        <f>IFERROR(((E170/F170)-1)*100,IF(E170+F170&lt;&gt;0,100,0))</f>
        <v>51.810724890558625</v>
      </c>
    </row>
    <row r="171" spans="1:7" x14ac:dyDescent="0.2">
      <c r="A171" s="101" t="s">
        <v>93</v>
      </c>
      <c r="B171" s="112">
        <v>111028</v>
      </c>
      <c r="C171" s="113">
        <v>106169</v>
      </c>
      <c r="D171" s="111">
        <f t="shared" si="5"/>
        <v>4.5766655049967575</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220</v>
      </c>
      <c r="C174" s="113">
        <v>395</v>
      </c>
      <c r="D174" s="111">
        <f t="shared" ref="D174:D177" si="6">IFERROR(((B174/C174)-1)*100,IF(B174+C174&lt;&gt;0,100,0))</f>
        <v>-44.303797468354432</v>
      </c>
      <c r="E174" s="113">
        <v>3452</v>
      </c>
      <c r="F174" s="113">
        <v>3805</v>
      </c>
      <c r="G174" s="111">
        <f t="shared" ref="G174" si="7">IFERROR(((E174/F174)-1)*100,IF(E174+F174&lt;&gt;0,100,0))</f>
        <v>-9.2772667542706966</v>
      </c>
    </row>
    <row r="175" spans="1:7" x14ac:dyDescent="0.2">
      <c r="A175" s="101" t="s">
        <v>32</v>
      </c>
      <c r="B175" s="112">
        <v>2415</v>
      </c>
      <c r="C175" s="113">
        <v>3859</v>
      </c>
      <c r="D175" s="111">
        <f t="shared" si="6"/>
        <v>-37.419020471624776</v>
      </c>
      <c r="E175" s="113">
        <v>39568</v>
      </c>
      <c r="F175" s="113">
        <v>37594</v>
      </c>
      <c r="G175" s="111">
        <f t="shared" ref="G175" si="8">IFERROR(((E175/F175)-1)*100,IF(E175+F175&lt;&gt;0,100,0))</f>
        <v>5.2508378996648508</v>
      </c>
    </row>
    <row r="176" spans="1:7" x14ac:dyDescent="0.2">
      <c r="A176" s="101" t="s">
        <v>92</v>
      </c>
      <c r="B176" s="112">
        <v>15697</v>
      </c>
      <c r="C176" s="113">
        <v>17186</v>
      </c>
      <c r="D176" s="111">
        <f t="shared" si="6"/>
        <v>-8.6640288607005687</v>
      </c>
      <c r="E176" s="113">
        <v>791440</v>
      </c>
      <c r="F176" s="113">
        <v>296045</v>
      </c>
      <c r="G176" s="111">
        <f t="shared" ref="G176" si="9">IFERROR(((E176/F176)-1)*100,IF(E176+F176&lt;&gt;0,100,0))</f>
        <v>167.33773581718995</v>
      </c>
    </row>
    <row r="177" spans="1:7" x14ac:dyDescent="0.2">
      <c r="A177" s="101" t="s">
        <v>93</v>
      </c>
      <c r="B177" s="112">
        <v>36250</v>
      </c>
      <c r="C177" s="113">
        <v>53582</v>
      </c>
      <c r="D177" s="111">
        <f t="shared" si="6"/>
        <v>-32.34668358777202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2021-03-01T06:14:34Z</dcterms:modified>
</cp:coreProperties>
</file>