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<sst xmlns="http://schemas.openxmlformats.org/spreadsheetml/2006/main" count="265" uniqueCount="100">
  <si>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</si>
  <si>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</si>
  <si>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</si>
  <si>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</si>
  <si>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</si>
  <si>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</si>
  <si>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</si>
  <si>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</si>
  <si>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</si>
  <si>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</si>
  <si>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</si>
  <si>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</si>
  <si>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</si>
  <si>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</si>
  <si>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</si>
  <si>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</si>
  <si>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</si>
  <si>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</si>
  <si>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</si>
  <si>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</si>
  <si>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</si>
  <si>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</si>
  <si>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</si>
  <si>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</si>
  <si>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</si>
  <si>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</si>
  <si>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</si>
  <si>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</si>
  <si>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</si>
  <si>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</si>
  <si>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</si>
  <si>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</si>
  <si>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</si>
  <si>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</si>
  <si>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</si>
  <si>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</si>
  <si>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</si>
  <si>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</si>
  <si>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</si>
  <si>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</si>
  <si>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</si>
  <si>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</si>
  <si>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</si>
  <si>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</si>
  <si>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</si>
  <si>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</si>
  <si>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</si>
  <si>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</si>
  <si>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</si>
  <si>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</si>
  <si>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</si>
  <si>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</si>
  <si>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</si>
  <si>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</si>
  <si>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</si>
  <si>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</si>
  <si>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</si>
  <si>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</si>
  <si>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</si>
  <si>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</si>
  <si>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</si>
  <si>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</si>
  <si>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</si>
  <si>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</si>
  <si>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</si>
  <si>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</si>
  <si>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</si>
  <si>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</si>
  <si>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</si>
  <si>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</si>
  <si>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</si>
  <si>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</si>
  <si>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</si>
  <si>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</si>
  <si>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</si>
  <si>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</si>
  <si>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</si>
  <si>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</si>
  <si>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</si>
  <si>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</si>
  <si>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</si>
  <si>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</si>
  <si>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</si>
  <si>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</si>
  <si>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</si>
  <si>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</si>
  <si>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</si>
  <si>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</si>
  <si>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</si>
  <si>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</si>
  <si>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</si>
  <si>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</si>
  <si>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</si>
  <si>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</si>
  <si>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</si>
  <si>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</si>
  <si>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</si>
  <si>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23 April 2021</t>
  </si>
  <si>
    <t>23.04.2021</t>
  </si>
  <si>
    <t>17.04.2020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</si>
</sst>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1">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1363199</v>
      </c>
      <c r="C11" s="67">
        <v>1894691</v>
      </c>
      <c r="D11" s="98">
        <f>IFERROR(((B11/C11)-1)*100,IF(B11+C11&lt;&gt;0,100,0))</f>
        <v>-28.05164536064192</v>
      </c>
      <c r="E11" s="67">
        <v>25657826</v>
      </c>
      <c r="F11" s="67">
        <v>30980322</v>
      </c>
      <c r="G11" s="98">
        <f>IFERROR(((E11/F11)-1)*100,IF(E11+F11&lt;&gt;0,100,0))</f>
        <v>-17.180247513244051</v>
      </c>
    </row>
    <row r="12" spans="1:7" s="16" customFormat="1" ht="12" x14ac:dyDescent="0.2">
      <c r="A12" s="64" t="s">
        <v>9</v>
      </c>
      <c r="B12" s="67">
        <v>1775740.3259999999</v>
      </c>
      <c r="C12" s="67">
        <v>2226123.9819999998</v>
      </c>
      <c r="D12" s="98">
        <f>IFERROR(((B12/C12)-1)*100,IF(B12+C12&lt;&gt;0,100,0))</f>
        <v>-20.231741791639347</v>
      </c>
      <c r="E12" s="67">
        <v>42752374.935000002</v>
      </c>
      <c r="F12" s="67">
        <v>34077342.545999996</v>
      </c>
      <c r="G12" s="98">
        <f>IFERROR(((E12/F12)-1)*100,IF(E12+F12&lt;&gt;0,100,0))</f>
        <v>25.456892295195367</v>
      </c>
    </row>
    <row r="13" spans="1:7" s="16" customFormat="1" ht="12" x14ac:dyDescent="0.2">
      <c r="A13" s="64" t="s">
        <v>10</v>
      </c>
      <c r="B13" s="67">
        <v>85696900.5025374</v>
      </c>
      <c r="C13" s="67">
        <v>107049639.27411</v>
      </c>
      <c r="D13" s="98">
        <f>IFERROR(((B13/C13)-1)*100,IF(B13+C13&lt;&gt;0,100,0))</f>
        <v>-19.946577042541026</v>
      </c>
      <c r="E13" s="67">
        <v>1782430204.5464699</v>
      </c>
      <c r="F13" s="67">
        <v>1849624426.97984</v>
      </c>
      <c r="G13" s="98">
        <f>IFERROR(((E13/F13)-1)*100,IF(E13+F13&lt;&gt;0,100,0))</f>
        <v>-3.6328576468406704</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386</v>
      </c>
      <c r="C16" s="67">
        <v>221</v>
      </c>
      <c r="D16" s="98">
        <f>IFERROR(((B16/C16)-1)*100,IF(B16+C16&lt;&gt;0,100,0))</f>
        <v>74.660633484162901</v>
      </c>
      <c r="E16" s="67">
        <v>5365</v>
      </c>
      <c r="F16" s="67">
        <v>4818</v>
      </c>
      <c r="G16" s="98">
        <f>IFERROR(((E16/F16)-1)*100,IF(E16+F16&lt;&gt;0,100,0))</f>
        <v>11.35325861353258</v>
      </c>
    </row>
    <row r="17" spans="1:7" s="16" customFormat="1" ht="12" x14ac:dyDescent="0.2">
      <c r="A17" s="64" t="s">
        <v>9</v>
      </c>
      <c r="B17" s="67">
        <v>90112.260999999999</v>
      </c>
      <c r="C17" s="67">
        <v>159268.236</v>
      </c>
      <c r="D17" s="98">
        <f>IFERROR(((B17/C17)-1)*100,IF(B17+C17&lt;&gt;0,100,0))</f>
        <v>-43.42107173209353</v>
      </c>
      <c r="E17" s="67">
        <v>4070043.014</v>
      </c>
      <c r="F17" s="67">
        <v>3112781.59</v>
      </c>
      <c r="G17" s="98">
        <f>IFERROR(((E17/F17)-1)*100,IF(E17+F17&lt;&gt;0,100,0))</f>
        <v>30.752604907304161</v>
      </c>
    </row>
    <row r="18" spans="1:7" s="16" customFormat="1" ht="12" x14ac:dyDescent="0.2">
      <c r="A18" s="64" t="s">
        <v>10</v>
      </c>
      <c r="B18" s="67">
        <v>6242162.8341124803</v>
      </c>
      <c r="C18" s="67">
        <v>5928332.9953205604</v>
      </c>
      <c r="D18" s="98">
        <f>IFERROR(((B18/C18)-1)*100,IF(B18+C18&lt;&gt;0,100,0))</f>
        <v>5.293728254462704</v>
      </c>
      <c r="E18" s="67">
        <v>124341679.591368</v>
      </c>
      <c r="F18" s="67">
        <v>102983750.797213</v>
      </c>
      <c r="G18" s="98">
        <f>IFERROR(((E18/F18)-1)*100,IF(E18+F18&lt;&gt;0,100,0))</f>
        <v>20.739124987019796</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15440468.064239999</v>
      </c>
      <c r="C24" s="66">
        <v>18985809.203650001</v>
      </c>
      <c r="D24" s="65">
        <f>B24-C24</f>
        <v>-3545341.1394100022</v>
      </c>
      <c r="E24" s="67">
        <v>344891576.39548999</v>
      </c>
      <c r="F24" s="67">
        <v>290683978.38551998</v>
      </c>
      <c r="G24" s="65">
        <f>E24-F24</f>
        <v>54207598.009970009</v>
      </c>
    </row>
    <row r="25" spans="1:7" s="16" customFormat="1" ht="12" x14ac:dyDescent="0.2">
      <c r="A25" s="68" t="s">
        <v>15</v>
      </c>
      <c r="B25" s="66">
        <v>15370101.39404</v>
      </c>
      <c r="C25" s="66">
        <v>22095846.219730001</v>
      </c>
      <c r="D25" s="65">
        <f>B25-C25</f>
        <v>-6725744.8256900012</v>
      </c>
      <c r="E25" s="67">
        <v>352926275.27165997</v>
      </c>
      <c r="F25" s="67">
        <v>323876837.59164</v>
      </c>
      <c r="G25" s="65">
        <f>E25-F25</f>
        <v>29049437.680019975</v>
      </c>
    </row>
    <row r="26" spans="1:7" s="28" customFormat="1" ht="12" x14ac:dyDescent="0.2">
      <c r="A26" s="69" t="s">
        <v>16</v>
      </c>
      <c r="B26" s="70">
        <f>B24-B25</f>
        <v>70366.670199999586</v>
      </c>
      <c r="C26" s="70">
        <f>C24-C25</f>
        <v>-3110037.0160799995</v>
      </c>
      <c r="D26" s="70"/>
      <c r="E26" s="70">
        <f>E24-E25</f>
        <v>-8034698.8761699796</v>
      </c>
      <c r="F26" s="70">
        <f>F24-F25</f>
        <v>-33192859.206120014</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67295.736679769994</v>
      </c>
      <c r="C33" s="126">
        <v>49134.650486960003</v>
      </c>
      <c r="D33" s="98">
        <f t="shared" ref="D33:D42" si="0">IFERROR(((B33/C33)-1)*100,IF(B33+C33&lt;&gt;0,100,0))</f>
        <v>36.961871129275295</v>
      </c>
      <c r="E33" s="64"/>
      <c r="F33" s="126">
        <v>68802.69</v>
      </c>
      <c r="G33" s="126">
        <v>66427.45</v>
      </c>
    </row>
    <row r="34" spans="1:7" s="16" customFormat="1" ht="12" x14ac:dyDescent="0.2">
      <c r="A34" s="64" t="s">
        <v>23</v>
      </c>
      <c r="B34" s="126">
        <v>71184.74198526</v>
      </c>
      <c r="C34" s="126">
        <v>53753.139984070003</v>
      </c>
      <c r="D34" s="98">
        <f t="shared" si="0"/>
        <v>32.428992997164329</v>
      </c>
      <c r="E34" s="64"/>
      <c r="F34" s="126">
        <v>72473.62</v>
      </c>
      <c r="G34" s="126">
        <v>70221.570000000007</v>
      </c>
    </row>
    <row r="35" spans="1:7" s="16" customFormat="1" ht="12" x14ac:dyDescent="0.2">
      <c r="A35" s="64" t="s">
        <v>24</v>
      </c>
      <c r="B35" s="126">
        <v>55665.53250637</v>
      </c>
      <c r="C35" s="126">
        <v>34655.129770129999</v>
      </c>
      <c r="D35" s="98">
        <f t="shared" si="0"/>
        <v>60.627107373723696</v>
      </c>
      <c r="E35" s="64"/>
      <c r="F35" s="126">
        <v>55860.58</v>
      </c>
      <c r="G35" s="126">
        <v>54740.67</v>
      </c>
    </row>
    <row r="36" spans="1:7" s="16" customFormat="1" ht="12" x14ac:dyDescent="0.2">
      <c r="A36" s="64" t="s">
        <v>25</v>
      </c>
      <c r="B36" s="126">
        <v>61478.755049300002</v>
      </c>
      <c r="C36" s="126">
        <v>45044.371366890002</v>
      </c>
      <c r="D36" s="98">
        <f t="shared" si="0"/>
        <v>36.48487743019129</v>
      </c>
      <c r="E36" s="64"/>
      <c r="F36" s="126">
        <v>63008.6</v>
      </c>
      <c r="G36" s="126">
        <v>60702.12</v>
      </c>
    </row>
    <row r="37" spans="1:7" s="16" customFormat="1" ht="12" x14ac:dyDescent="0.2">
      <c r="A37" s="64" t="s">
        <v>79</v>
      </c>
      <c r="B37" s="126">
        <v>69230.626318499999</v>
      </c>
      <c r="C37" s="126">
        <v>42670.656087219999</v>
      </c>
      <c r="D37" s="98">
        <f t="shared" si="0"/>
        <v>62.244110278010936</v>
      </c>
      <c r="E37" s="64"/>
      <c r="F37" s="126">
        <v>70572.649999999994</v>
      </c>
      <c r="G37" s="126">
        <v>68028.600000000006</v>
      </c>
    </row>
    <row r="38" spans="1:7" s="16" customFormat="1" ht="12" x14ac:dyDescent="0.2">
      <c r="A38" s="64" t="s">
        <v>26</v>
      </c>
      <c r="B38" s="126">
        <v>86986.449885559996</v>
      </c>
      <c r="C38" s="126">
        <v>70183.201527049998</v>
      </c>
      <c r="D38" s="98">
        <f t="shared" si="0"/>
        <v>23.94198040685518</v>
      </c>
      <c r="E38" s="64"/>
      <c r="F38" s="126">
        <v>89436.22</v>
      </c>
      <c r="G38" s="126">
        <v>85562.57</v>
      </c>
    </row>
    <row r="39" spans="1:7" s="16" customFormat="1" ht="12" x14ac:dyDescent="0.2">
      <c r="A39" s="64" t="s">
        <v>27</v>
      </c>
      <c r="B39" s="126">
        <v>12120.215515</v>
      </c>
      <c r="C39" s="126">
        <v>9777.5962780600003</v>
      </c>
      <c r="D39" s="98">
        <f t="shared" si="0"/>
        <v>23.959050571525587</v>
      </c>
      <c r="E39" s="64"/>
      <c r="F39" s="126">
        <v>12477.27</v>
      </c>
      <c r="G39" s="126">
        <v>12014.04</v>
      </c>
    </row>
    <row r="40" spans="1:7" s="16" customFormat="1" ht="12" x14ac:dyDescent="0.2">
      <c r="A40" s="64" t="s">
        <v>28</v>
      </c>
      <c r="B40" s="126">
        <v>82417.915251209997</v>
      </c>
      <c r="C40" s="126">
        <v>66245.695708319996</v>
      </c>
      <c r="D40" s="98">
        <f t="shared" si="0"/>
        <v>24.412483513036577</v>
      </c>
      <c r="E40" s="64"/>
      <c r="F40" s="126">
        <v>84741.16</v>
      </c>
      <c r="G40" s="126">
        <v>81184.31</v>
      </c>
    </row>
    <row r="41" spans="1:7" s="16" customFormat="1" ht="12" x14ac:dyDescent="0.2">
      <c r="A41" s="64" t="s">
        <v>29</v>
      </c>
      <c r="B41" s="72"/>
      <c r="C41" s="126">
        <v>3859.0361611399999</v>
      </c>
      <c r="D41" s="98">
        <f t="shared" si="0"/>
        <v>-100</v>
      </c>
      <c r="E41" s="64"/>
      <c r="F41" s="72"/>
      <c r="G41" s="72"/>
    </row>
    <row r="42" spans="1:7" s="16" customFormat="1" ht="12" x14ac:dyDescent="0.2">
      <c r="A42" s="64" t="s">
        <v>78</v>
      </c>
      <c r="B42" s="126">
        <v>1118.4626823599999</v>
      </c>
      <c r="C42" s="126">
        <v>795.28193429999999</v>
      </c>
      <c r="D42" s="98">
        <f t="shared" si="0"/>
        <v>40.637255056530442</v>
      </c>
      <c r="E42" s="64"/>
      <c r="F42" s="126">
        <v>1145.1600000000001</v>
      </c>
      <c r="G42" s="126">
        <v>1112.92</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19334.272344652301</v>
      </c>
      <c r="D48" s="72"/>
      <c r="E48" s="127">
        <v>15819.198299747901</v>
      </c>
      <c r="F48" s="72"/>
      <c r="G48" s="98">
        <f>IFERROR(((C48/E48)-1)*100,IF(C48+E48&lt;&gt;0,100,0))</f>
        <v>22.220304583705854</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5297</v>
      </c>
      <c r="D54" s="75"/>
      <c r="E54" s="128">
        <v>824163</v>
      </c>
      <c r="F54" s="128">
        <v>96513025.034999996</v>
      </c>
      <c r="G54" s="128">
        <v>10147303.68</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6650</v>
      </c>
      <c r="C68" s="66">
        <v>6217</v>
      </c>
      <c r="D68" s="98">
        <f>IFERROR(((B68/C68)-1)*100,IF(B68+C68&lt;&gt;0,100,0))</f>
        <v>6.9647740067556807</v>
      </c>
      <c r="E68" s="66">
        <v>110955</v>
      </c>
      <c r="F68" s="66">
        <v>109861</v>
      </c>
      <c r="G68" s="98">
        <f>IFERROR(((E68/F68)-1)*100,IF(E68+F68&lt;&gt;0,100,0))</f>
        <v>0.99580378842354378</v>
      </c>
    </row>
    <row r="69" spans="1:7" s="16" customFormat="1" ht="12" x14ac:dyDescent="0.2">
      <c r="A69" s="79" t="s">
        <v>54</v>
      </c>
      <c r="B69" s="67">
        <v>219924677.178</v>
      </c>
      <c r="C69" s="66">
        <v>215816906.79800001</v>
      </c>
      <c r="D69" s="98">
        <f>IFERROR(((B69/C69)-1)*100,IF(B69+C69&lt;&gt;0,100,0))</f>
        <v>1.9033589355651248</v>
      </c>
      <c r="E69" s="66">
        <v>3507422581.5320001</v>
      </c>
      <c r="F69" s="66">
        <v>3823370005.8920002</v>
      </c>
      <c r="G69" s="98">
        <f>IFERROR(((E69/F69)-1)*100,IF(E69+F69&lt;&gt;0,100,0))</f>
        <v>-8.2635848446033116</v>
      </c>
    </row>
    <row r="70" spans="1:7" s="62" customFormat="1" ht="12" x14ac:dyDescent="0.2">
      <c r="A70" s="79" t="s">
        <v>55</v>
      </c>
      <c r="B70" s="67">
        <v>213430365.29071</v>
      </c>
      <c r="C70" s="66">
        <v>203666447.88376999</v>
      </c>
      <c r="D70" s="98">
        <f>IFERROR(((B70/C70)-1)*100,IF(B70+C70&lt;&gt;0,100,0))</f>
        <v>4.7940726164734659</v>
      </c>
      <c r="E70" s="66">
        <v>3437737535.88094</v>
      </c>
      <c r="F70" s="66">
        <v>3701656059.8944602</v>
      </c>
      <c r="G70" s="98">
        <f>IFERROR(((E70/F70)-1)*100,IF(E70+F70&lt;&gt;0,100,0))</f>
        <v>-7.1297419247817633</v>
      </c>
    </row>
    <row r="71" spans="1:7" s="16" customFormat="1" ht="12" x14ac:dyDescent="0.2">
      <c r="A71" s="79" t="s">
        <v>94</v>
      </c>
      <c r="B71" s="98">
        <f>IFERROR(B69/B68/1000,)</f>
        <v>33.071380026766924</v>
      </c>
      <c r="C71" s="98">
        <f>IFERROR(C69/C68/1000,)</f>
        <v>34.713994981180633</v>
      </c>
      <c r="D71" s="98">
        <f>IFERROR(((B71/C71)-1)*100,IF(B71+C71&lt;&gt;0,100,0))</f>
        <v>-4.7318522552769142</v>
      </c>
      <c r="E71" s="98">
        <f>IFERROR(E69/E68/1000,)</f>
        <v>31.611216993664101</v>
      </c>
      <c r="F71" s="98">
        <f>IFERROR(F69/F68/1000,)</f>
        <v>34.801886073238002</v>
      </c>
      <c r="G71" s="98">
        <f>IFERROR(((E71/F71)-1)*100,IF(E71+F71&lt;&gt;0,100,0))</f>
        <v>-9.1680924213687014</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2853</v>
      </c>
      <c r="C74" s="66">
        <v>2206</v>
      </c>
      <c r="D74" s="98">
        <f>IFERROR(((B74/C74)-1)*100,IF(B74+C74&lt;&gt;0,100,0))</f>
        <v>29.329102447869438</v>
      </c>
      <c r="E74" s="66">
        <v>44394</v>
      </c>
      <c r="F74" s="66">
        <v>54435</v>
      </c>
      <c r="G74" s="98">
        <f>IFERROR(((E74/F74)-1)*100,IF(E74+F74&lt;&gt;0,100,0))</f>
        <v>-18.445852852025347</v>
      </c>
    </row>
    <row r="75" spans="1:7" s="16" customFormat="1" ht="12" x14ac:dyDescent="0.2">
      <c r="A75" s="79" t="s">
        <v>54</v>
      </c>
      <c r="B75" s="67">
        <v>465454278.88499999</v>
      </c>
      <c r="C75" s="66">
        <v>285041492.30000001</v>
      </c>
      <c r="D75" s="98">
        <f>IFERROR(((B75/C75)-1)*100,IF(B75+C75&lt;&gt;0,100,0))</f>
        <v>63.293517420656585</v>
      </c>
      <c r="E75" s="66">
        <v>6744169515.9960003</v>
      </c>
      <c r="F75" s="66">
        <v>7498299281.2250004</v>
      </c>
      <c r="G75" s="98">
        <f>IFERROR(((E75/F75)-1)*100,IF(E75+F75&lt;&gt;0,100,0))</f>
        <v>-10.057344164926397</v>
      </c>
    </row>
    <row r="76" spans="1:7" s="16" customFormat="1" ht="12" x14ac:dyDescent="0.2">
      <c r="A76" s="79" t="s">
        <v>55</v>
      </c>
      <c r="B76" s="67">
        <v>450446368.20058</v>
      </c>
      <c r="C76" s="66">
        <v>267107366.64958999</v>
      </c>
      <c r="D76" s="98">
        <f>IFERROR(((B76/C76)-1)*100,IF(B76+C76&lt;&gt;0,100,0))</f>
        <v>68.638691568363555</v>
      </c>
      <c r="E76" s="66">
        <v>6530344830.94911</v>
      </c>
      <c r="F76" s="66">
        <v>7469516420.4359303</v>
      </c>
      <c r="G76" s="98">
        <f>IFERROR(((E76/F76)-1)*100,IF(E76+F76&lt;&gt;0,100,0))</f>
        <v>-12.573392126394289</v>
      </c>
    </row>
    <row r="77" spans="1:7" s="16" customFormat="1" ht="12" x14ac:dyDescent="0.2">
      <c r="A77" s="79" t="s">
        <v>94</v>
      </c>
      <c r="B77" s="98">
        <f>IFERROR(B75/B74/1000,)</f>
        <v>163.14555866982124</v>
      </c>
      <c r="C77" s="98">
        <f>IFERROR(C75/C74/1000,)</f>
        <v>129.21191854034453</v>
      </c>
      <c r="D77" s="98">
        <f>IFERROR(((B77/C77)-1)*100,IF(B77+C77&lt;&gt;0,100,0))</f>
        <v>26.262004707314546</v>
      </c>
      <c r="E77" s="98">
        <f>IFERROR(E75/E74/1000,)</f>
        <v>151.91623904122179</v>
      </c>
      <c r="F77" s="98">
        <f>IFERROR(F75/F74/1000,)</f>
        <v>137.74775936851293</v>
      </c>
      <c r="G77" s="98">
        <f>IFERROR(((E77/F77)-1)*100,IF(E77+F77&lt;&gt;0,100,0))</f>
        <v>10.285814983606588</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124</v>
      </c>
      <c r="C80" s="66">
        <v>205</v>
      </c>
      <c r="D80" s="98">
        <f>IFERROR(((B80/C80)-1)*100,IF(B80+C80&lt;&gt;0,100,0))</f>
        <v>-39.512195121951223</v>
      </c>
      <c r="E80" s="66">
        <v>2956</v>
      </c>
      <c r="F80" s="66">
        <v>4175</v>
      </c>
      <c r="G80" s="98">
        <f>IFERROR(((E80/F80)-1)*100,IF(E80+F80&lt;&gt;0,100,0))</f>
        <v>-29.197604790419163</v>
      </c>
    </row>
    <row r="81" spans="1:7" s="16" customFormat="1" ht="12" x14ac:dyDescent="0.2">
      <c r="A81" s="79" t="s">
        <v>54</v>
      </c>
      <c r="B81" s="67">
        <v>8750601.0950000007</v>
      </c>
      <c r="C81" s="66">
        <v>14754632.422</v>
      </c>
      <c r="D81" s="98">
        <f>IFERROR(((B81/C81)-1)*100,IF(B81+C81&lt;&gt;0,100,0))</f>
        <v>-40.692517138194816</v>
      </c>
      <c r="E81" s="66">
        <v>244533817.861</v>
      </c>
      <c r="F81" s="66">
        <v>348095438.05599999</v>
      </c>
      <c r="G81" s="98">
        <f>IFERROR(((E81/F81)-1)*100,IF(E81+F81&lt;&gt;0,100,0))</f>
        <v>-29.750927151863294</v>
      </c>
    </row>
    <row r="82" spans="1:7" s="16" customFormat="1" ht="12" x14ac:dyDescent="0.2">
      <c r="A82" s="79" t="s">
        <v>55</v>
      </c>
      <c r="B82" s="67">
        <v>1500769.1015997301</v>
      </c>
      <c r="C82" s="66">
        <v>5775840.1475198399</v>
      </c>
      <c r="D82" s="98">
        <f>IFERROR(((B82/C82)-1)*100,IF(B82+C82&lt;&gt;0,100,0))</f>
        <v>-74.016436340535435</v>
      </c>
      <c r="E82" s="66">
        <v>74023701.231009796</v>
      </c>
      <c r="F82" s="66">
        <v>107850270.347506</v>
      </c>
      <c r="G82" s="98">
        <f>IFERROR(((E82/F82)-1)*100,IF(E82+F82&lt;&gt;0,100,0))</f>
        <v>-31.364380457743035</v>
      </c>
    </row>
    <row r="83" spans="1:7" s="32" customFormat="1" x14ac:dyDescent="0.2">
      <c r="A83" s="79" t="s">
        <v>94</v>
      </c>
      <c r="B83" s="98">
        <f>IFERROR(B81/B80/1000,)</f>
        <v>70.569363669354843</v>
      </c>
      <c r="C83" s="98">
        <f>IFERROR(C81/C80/1000,)</f>
        <v>71.973816692682931</v>
      </c>
      <c r="D83" s="98">
        <f>IFERROR(((B83/C83)-1)*100,IF(B83+C83&lt;&gt;0,100,0))</f>
        <v>-1.9513388171769286</v>
      </c>
      <c r="E83" s="98">
        <f>IFERROR(E81/E80/1000,)</f>
        <v>82.724566258795676</v>
      </c>
      <c r="F83" s="98">
        <f>IFERROR(F81/F80/1000,)</f>
        <v>83.376152827784438</v>
      </c>
      <c r="G83" s="98">
        <f>IFERROR(((E83/F83)-1)*100,IF(E83+F83&lt;&gt;0,100,0))</f>
        <v>-0.78150232037526024</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9627</v>
      </c>
      <c r="C86" s="64">
        <f>C68+C74+C80</f>
        <v>8628</v>
      </c>
      <c r="D86" s="98">
        <f>IFERROR(((B86/C86)-1)*100,IF(B86+C86&lt;&gt;0,100,0))</f>
        <v>11.578581363004181</v>
      </c>
      <c r="E86" s="64">
        <f>E68+E74+E80</f>
        <v>158305</v>
      </c>
      <c r="F86" s="64">
        <f>F68+F74+F80</f>
        <v>168471</v>
      </c>
      <c r="G86" s="98">
        <f>IFERROR(((E86/F86)-1)*100,IF(E86+F86&lt;&gt;0,100,0))</f>
        <v>-6.0342729609250245</v>
      </c>
    </row>
    <row r="87" spans="1:7" s="62" customFormat="1" ht="12" x14ac:dyDescent="0.2">
      <c r="A87" s="79" t="s">
        <v>54</v>
      </c>
      <c r="B87" s="64">
        <f t="shared" ref="B87:C87" si="1">B69+B75+B81</f>
        <v>694129557.15799999</v>
      </c>
      <c r="C87" s="64">
        <f t="shared" si="1"/>
        <v>515613031.52000004</v>
      </c>
      <c r="D87" s="98">
        <f>IFERROR(((B87/C87)-1)*100,IF(B87+C87&lt;&gt;0,100,0))</f>
        <v>34.622190426751366</v>
      </c>
      <c r="E87" s="64">
        <f t="shared" ref="E87:F87" si="2">E69+E75+E81</f>
        <v>10496125915.389</v>
      </c>
      <c r="F87" s="64">
        <f t="shared" si="2"/>
        <v>11669764725.173</v>
      </c>
      <c r="G87" s="98">
        <f>IFERROR(((E87/F87)-1)*100,IF(E87+F87&lt;&gt;0,100,0))</f>
        <v>-10.05709058771621</v>
      </c>
    </row>
    <row r="88" spans="1:7" s="62" customFormat="1" ht="12" x14ac:dyDescent="0.2">
      <c r="A88" s="79" t="s">
        <v>55</v>
      </c>
      <c r="B88" s="64">
        <f t="shared" ref="B88:C88" si="3">B70+B76+B82</f>
        <v>665377502.59288967</v>
      </c>
      <c r="C88" s="64">
        <f t="shared" si="3"/>
        <v>476549654.68087983</v>
      </c>
      <c r="D88" s="98">
        <f>IFERROR(((B88/C88)-1)*100,IF(B88+C88&lt;&gt;0,100,0))</f>
        <v>39.623960705303183</v>
      </c>
      <c r="E88" s="64">
        <f t="shared" ref="E88:F88" si="4">E70+E76+E82</f>
        <v>10042106068.06106</v>
      </c>
      <c r="F88" s="64">
        <f t="shared" si="4"/>
        <v>11279022750.677896</v>
      </c>
      <c r="G88" s="98">
        <f>IFERROR(((E88/F88)-1)*100,IF(E88+F88&lt;&gt;0,100,0))</f>
        <v>-10.966523518560113</v>
      </c>
    </row>
    <row r="89" spans="1:7" s="63" customFormat="1" x14ac:dyDescent="0.2">
      <c r="A89" s="79" t="s">
        <v>95</v>
      </c>
      <c r="B89" s="98">
        <f>IFERROR((B75/B87)*100,IF(B75+B87&lt;&gt;0,100,0))</f>
        <v>67.055821796542773</v>
      </c>
      <c r="C89" s="98">
        <f>IFERROR((C75/C87)*100,IF(C75+C87&lt;&gt;0,100,0))</f>
        <v>55.28205744911309</v>
      </c>
      <c r="D89" s="98">
        <f>IFERROR(((B89/C89)-1)*100,IF(B89+C89&lt;&gt;0,100,0))</f>
        <v>21.297623298965274</v>
      </c>
      <c r="E89" s="98">
        <f>IFERROR((E75/E87)*100,IF(E75+E87&lt;&gt;0,100,0))</f>
        <v>64.253893011210621</v>
      </c>
      <c r="F89" s="98">
        <f>IFERROR((F75/F87)*100,IF(F75+F87&lt;&gt;0,100,0))</f>
        <v>64.254074163554662</v>
      </c>
      <c r="G89" s="98">
        <f>IFERROR(((E89/F89)-1)*100,IF(E89+F89&lt;&gt;0,100,0))</f>
        <v>-2.8193129603115707E-4</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20678047.322000001</v>
      </c>
      <c r="C95" s="129">
        <v>25350927.305</v>
      </c>
      <c r="D95" s="65">
        <f>B95-C95</f>
        <v>-4672879.9829999991</v>
      </c>
      <c r="E95" s="129">
        <v>412450341.07200003</v>
      </c>
      <c r="F95" s="129">
        <v>485449754.33700001</v>
      </c>
      <c r="G95" s="80">
        <f>E95-F95</f>
        <v>-72999413.264999986</v>
      </c>
    </row>
    <row r="96" spans="1:7" s="16" customFormat="1" ht="13.5" x14ac:dyDescent="0.2">
      <c r="A96" s="79" t="s">
        <v>88</v>
      </c>
      <c r="B96" s="66">
        <v>26357671.611000001</v>
      </c>
      <c r="C96" s="129">
        <v>22251422.684999999</v>
      </c>
      <c r="D96" s="65">
        <f>B96-C96</f>
        <v>4106248.9260000028</v>
      </c>
      <c r="E96" s="129">
        <v>447694048.69700003</v>
      </c>
      <c r="F96" s="129">
        <v>539504209.79799998</v>
      </c>
      <c r="G96" s="80">
        <f>E96-F96</f>
        <v>-91810161.100999951</v>
      </c>
    </row>
    <row r="97" spans="1:7" s="28" customFormat="1" ht="12" x14ac:dyDescent="0.2">
      <c r="A97" s="81" t="s">
        <v>16</v>
      </c>
      <c r="B97" s="65">
        <f>B95-B96</f>
        <v>-5679624.2890000008</v>
      </c>
      <c r="C97" s="65">
        <f>C95-C96</f>
        <v>3099504.620000001</v>
      </c>
      <c r="D97" s="82"/>
      <c r="E97" s="65">
        <f>E95-E96</f>
        <v>-35243707.625</v>
      </c>
      <c r="F97" s="82">
        <f>F95-F96</f>
        <v>-54054455.460999966</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71"/>
      <c r="C104" s="130">
        <v>665.18015302385197</v>
      </c>
      <c r="D104" s="98">
        <f>IFERROR(((B104/C104)-1)*100,IF(B104+C104&lt;&gt;0,100,0))</f>
        <v>-100</v>
      </c>
      <c r="E104" s="84"/>
      <c r="F104" s="71"/>
      <c r="G104" s="71"/>
    </row>
    <row r="105" spans="1:7" s="16" customFormat="1" ht="12" x14ac:dyDescent="0.2">
      <c r="A105" s="79" t="s">
        <v>50</v>
      </c>
      <c r="B105" s="71"/>
      <c r="C105" s="130">
        <v>657.19290795637801</v>
      </c>
      <c r="D105" s="98">
        <f>IFERROR(((B105/C105)-1)*100,IF(B105+C105&lt;&gt;0,100,0))</f>
        <v>-100</v>
      </c>
      <c r="E105" s="84"/>
      <c r="F105" s="71"/>
      <c r="G105" s="71"/>
    </row>
    <row r="106" spans="1:7" s="16" customFormat="1" ht="12" x14ac:dyDescent="0.2">
      <c r="A106" s="79" t="s">
        <v>51</v>
      </c>
      <c r="B106" s="71"/>
      <c r="C106" s="130">
        <v>697.71477243220602</v>
      </c>
      <c r="D106" s="98">
        <f>IFERROR(((B106/C106)-1)*100,IF(B106+C106&lt;&gt;0,100,0))</f>
        <v>-100</v>
      </c>
      <c r="E106" s="84"/>
      <c r="F106" s="71"/>
      <c r="G106" s="71"/>
    </row>
    <row r="107" spans="1:7" s="28" customFormat="1" ht="12" x14ac:dyDescent="0.2">
      <c r="A107" s="81" t="s">
        <v>52</v>
      </c>
      <c r="B107" s="85"/>
      <c r="C107" s="84"/>
      <c r="D107" s="86"/>
      <c r="E107" s="84"/>
      <c r="F107" s="71"/>
      <c r="G107" s="71"/>
    </row>
    <row r="108" spans="1:7" s="16" customFormat="1" ht="12" x14ac:dyDescent="0.2">
      <c r="A108" s="79" t="s">
        <v>56</v>
      </c>
      <c r="B108" s="71"/>
      <c r="C108" s="130">
        <v>547.98653813864803</v>
      </c>
      <c r="D108" s="98">
        <f>IFERROR(((B108/C108)-1)*100,IF(B108+C108&lt;&gt;0,100,0))</f>
        <v>-100</v>
      </c>
      <c r="E108" s="84"/>
      <c r="F108" s="71"/>
      <c r="G108" s="71"/>
    </row>
    <row r="109" spans="1:7" s="16" customFormat="1" ht="12" x14ac:dyDescent="0.2">
      <c r="A109" s="79" t="s">
        <v>57</v>
      </c>
      <c r="B109" s="71"/>
      <c r="C109" s="130">
        <v>671.27064262383601</v>
      </c>
      <c r="D109" s="98">
        <f>IFERROR(((B109/C109)-1)*100,IF(B109+C109&lt;&gt;0,100,0))</f>
        <v>-100</v>
      </c>
      <c r="E109" s="84"/>
      <c r="F109" s="71"/>
      <c r="G109" s="71"/>
    </row>
    <row r="110" spans="1:7" s="16" customFormat="1" ht="12" x14ac:dyDescent="0.2">
      <c r="A110" s="79" t="s">
        <v>59</v>
      </c>
      <c r="B110" s="71"/>
      <c r="C110" s="130">
        <v>741.63198978154799</v>
      </c>
      <c r="D110" s="98">
        <f>IFERROR(((B110/C110)-1)*100,IF(B110+C110&lt;&gt;0,100,0))</f>
        <v>-100</v>
      </c>
      <c r="E110" s="84"/>
      <c r="F110" s="71"/>
      <c r="G110" s="71"/>
    </row>
    <row r="111" spans="1:7" s="16" customFormat="1" ht="12" x14ac:dyDescent="0.2">
      <c r="A111" s="79" t="s">
        <v>58</v>
      </c>
      <c r="B111" s="71"/>
      <c r="C111" s="130">
        <v>697.46957128357496</v>
      </c>
      <c r="D111" s="98">
        <f>IFERROR(((B111/C111)-1)*100,IF(B111+C111&lt;&gt;0,100,0))</f>
        <v>-100</v>
      </c>
      <c r="E111" s="84"/>
      <c r="F111" s="71"/>
      <c r="G111" s="71"/>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78">
        <v>0</v>
      </c>
      <c r="D119" s="98">
        <f>IFERROR(((B119/C119)-1)*100,IF(B119+C119&lt;&gt;0,100,0))</f>
        <v>0</v>
      </c>
      <c r="E119" s="66">
        <v>11</v>
      </c>
      <c r="F119" s="78">
        <v>0</v>
      </c>
      <c r="G119" s="98">
        <f>IFERROR(((E119/F119)-1)*100,IF(E119+F119&lt;&gt;0,100,0))</f>
        <v>100</v>
      </c>
    </row>
    <row r="120" spans="1:7" s="16" customFormat="1" ht="12" x14ac:dyDescent="0.2">
      <c r="A120" s="79" t="s">
        <v>72</v>
      </c>
      <c r="B120" s="67">
        <v>547</v>
      </c>
      <c r="C120" s="66">
        <v>971</v>
      </c>
      <c r="D120" s="98">
        <f>IFERROR(((B120/C120)-1)*100,IF(B120+C120&lt;&gt;0,100,0))</f>
        <v>-43.666323377960872</v>
      </c>
      <c r="E120" s="66">
        <v>3843</v>
      </c>
      <c r="F120" s="66">
        <v>5150</v>
      </c>
      <c r="G120" s="98">
        <f>IFERROR(((E120/F120)-1)*100,IF(E120+F120&lt;&gt;0,100,0))</f>
        <v>-25.378640776699022</v>
      </c>
    </row>
    <row r="121" spans="1:7" s="16" customFormat="1" ht="12" x14ac:dyDescent="0.2">
      <c r="A121" s="79" t="s">
        <v>74</v>
      </c>
      <c r="B121" s="67">
        <v>20</v>
      </c>
      <c r="C121" s="66">
        <v>8</v>
      </c>
      <c r="D121" s="98">
        <f>IFERROR(((B121/C121)-1)*100,IF(B121+C121&lt;&gt;0,100,0))</f>
        <v>150</v>
      </c>
      <c r="E121" s="66">
        <v>161</v>
      </c>
      <c r="F121" s="66">
        <v>126</v>
      </c>
      <c r="G121" s="98">
        <f>IFERROR(((E121/F121)-1)*100,IF(E121+F121&lt;&gt;0,100,0))</f>
        <v>27.777777777777768</v>
      </c>
    </row>
    <row r="122" spans="1:7" s="28" customFormat="1" ht="12" x14ac:dyDescent="0.2">
      <c r="A122" s="81" t="s">
        <v>34</v>
      </c>
      <c r="B122" s="82">
        <f>SUM(B119:B121)</f>
        <v>567</v>
      </c>
      <c r="C122" s="82">
        <f>SUM(C119:C121)</f>
        <v>979</v>
      </c>
      <c r="D122" s="98">
        <f>IFERROR(((B122/C122)-1)*100,IF(B122+C122&lt;&gt;0,100,0))</f>
        <v>-42.08375893769152</v>
      </c>
      <c r="E122" s="82">
        <f>SUM(E119:E121)</f>
        <v>4015</v>
      </c>
      <c r="F122" s="82">
        <f>SUM(F119:F121)</f>
        <v>5276</v>
      </c>
      <c r="G122" s="98">
        <f>IFERROR(((E122/F122)-1)*100,IF(E122+F122&lt;&gt;0,100,0))</f>
        <v>-23.900682335102353</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64</v>
      </c>
      <c r="C125" s="66">
        <v>6</v>
      </c>
      <c r="D125" s="98">
        <f>IFERROR(((B125/C125)-1)*100,IF(B125+C125&lt;&gt;0,100,0))</f>
        <v>966.66666666666663</v>
      </c>
      <c r="E125" s="66">
        <v>399</v>
      </c>
      <c r="F125" s="66">
        <v>571</v>
      </c>
      <c r="G125" s="98">
        <f>IFERROR(((E125/F125)-1)*100,IF(E125+F125&lt;&gt;0,100,0))</f>
        <v>-30.122591943957964</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64</v>
      </c>
      <c r="C127" s="82">
        <f>SUM(C125:C126)</f>
        <v>6</v>
      </c>
      <c r="D127" s="98">
        <f>IFERROR(((B127/C127)-1)*100,IF(B127+C127&lt;&gt;0,100,0))</f>
        <v>966.66666666666663</v>
      </c>
      <c r="E127" s="82">
        <f>SUM(E125:E126)</f>
        <v>399</v>
      </c>
      <c r="F127" s="82">
        <f>SUM(F125:F126)</f>
        <v>571</v>
      </c>
      <c r="G127" s="98">
        <f>IFERROR(((E127/F127)-1)*100,IF(E127+F127&lt;&gt;0,100,0))</f>
        <v>-30.122591943957964</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78">
        <v>0</v>
      </c>
      <c r="D130" s="98">
        <f>IFERROR(((B130/C130)-1)*100,IF(B130+C130&lt;&gt;0,100,0))</f>
        <v>0</v>
      </c>
      <c r="E130" s="66">
        <v>80871</v>
      </c>
      <c r="F130" s="78">
        <v>0</v>
      </c>
      <c r="G130" s="98">
        <f>IFERROR(((E130/F130)-1)*100,IF(E130+F130&lt;&gt;0,100,0))</f>
        <v>100</v>
      </c>
    </row>
    <row r="131" spans="1:7" s="16" customFormat="1" ht="12" x14ac:dyDescent="0.2">
      <c r="A131" s="79" t="s">
        <v>72</v>
      </c>
      <c r="B131" s="67">
        <v>1326522</v>
      </c>
      <c r="C131" s="66">
        <v>1183842</v>
      </c>
      <c r="D131" s="98">
        <f>IFERROR(((B131/C131)-1)*100,IF(B131+C131&lt;&gt;0,100,0))</f>
        <v>12.052284004115421</v>
      </c>
      <c r="E131" s="66">
        <v>4226454</v>
      </c>
      <c r="F131" s="66">
        <v>4510902</v>
      </c>
      <c r="G131" s="98">
        <f>IFERROR(((E131/F131)-1)*100,IF(E131+F131&lt;&gt;0,100,0))</f>
        <v>-6.3057898398147465</v>
      </c>
    </row>
    <row r="132" spans="1:7" s="16" customFormat="1" ht="12" x14ac:dyDescent="0.2">
      <c r="A132" s="79" t="s">
        <v>74</v>
      </c>
      <c r="B132" s="67">
        <v>2808</v>
      </c>
      <c r="C132" s="66">
        <v>443</v>
      </c>
      <c r="D132" s="98">
        <f>IFERROR(((B132/C132)-1)*100,IF(B132+C132&lt;&gt;0,100,0))</f>
        <v>533.86004514672686</v>
      </c>
      <c r="E132" s="66">
        <v>8424</v>
      </c>
      <c r="F132" s="66">
        <v>7562</v>
      </c>
      <c r="G132" s="98">
        <f>IFERROR(((E132/F132)-1)*100,IF(E132+F132&lt;&gt;0,100,0))</f>
        <v>11.399100766992865</v>
      </c>
    </row>
    <row r="133" spans="1:7" s="16" customFormat="1" ht="12" x14ac:dyDescent="0.2">
      <c r="A133" s="81" t="s">
        <v>34</v>
      </c>
      <c r="B133" s="82">
        <f>SUM(B130:B132)</f>
        <v>1329330</v>
      </c>
      <c r="C133" s="82">
        <f>SUM(C130:C132)</f>
        <v>1184285</v>
      </c>
      <c r="D133" s="98">
        <f>IFERROR(((B133/C133)-1)*100,IF(B133+C133&lt;&gt;0,100,0))</f>
        <v>12.2474742143994</v>
      </c>
      <c r="E133" s="82">
        <f>SUM(E130:E132)</f>
        <v>4315749</v>
      </c>
      <c r="F133" s="82">
        <f>SUM(F130:F132)</f>
        <v>4518464</v>
      </c>
      <c r="G133" s="98">
        <f>IFERROR(((E133/F133)-1)*100,IF(E133+F133&lt;&gt;0,100,0))</f>
        <v>-4.4863697043951216</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28600</v>
      </c>
      <c r="C136" s="66">
        <v>1800</v>
      </c>
      <c r="D136" s="98">
        <f>IFERROR(((B136/C136)-1)*100,)</f>
        <v>1488.8888888888889</v>
      </c>
      <c r="E136" s="66">
        <v>156938</v>
      </c>
      <c r="F136" s="66">
        <v>338403</v>
      </c>
      <c r="G136" s="98">
        <f>IFERROR(((E136/F136)-1)*100,)</f>
        <v>-53.623933593969319</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28600</v>
      </c>
      <c r="C138" s="82">
        <f>SUM(C136:C137)</f>
        <v>1800</v>
      </c>
      <c r="D138" s="98">
        <f>IFERROR(((B138/C138)-1)*100,)</f>
        <v>1488.8888888888889</v>
      </c>
      <c r="E138" s="82">
        <f>SUM(E136:E137)</f>
        <v>156938</v>
      </c>
      <c r="F138" s="82">
        <f>SUM(F136:F137)</f>
        <v>338403</v>
      </c>
      <c r="G138" s="98">
        <f>IFERROR(((E138/F138)-1)*100,)</f>
        <v>-53.623933593969319</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78">
        <v>0</v>
      </c>
      <c r="D141" s="98">
        <f>IFERROR(((B141/C141)-1)*100,IF(B141+C141&lt;&gt;0,100,0))</f>
        <v>0</v>
      </c>
      <c r="E141" s="66">
        <v>1932016.6625000001</v>
      </c>
      <c r="F141" s="78">
        <v>0</v>
      </c>
      <c r="G141" s="98">
        <f>IFERROR(((E141/F141)-1)*100,IF(E141+F141&lt;&gt;0,100,0))</f>
        <v>100</v>
      </c>
    </row>
    <row r="142" spans="1:7" s="32" customFormat="1" x14ac:dyDescent="0.2">
      <c r="A142" s="79" t="s">
        <v>72</v>
      </c>
      <c r="B142" s="67">
        <v>123507576.8285</v>
      </c>
      <c r="C142" s="66">
        <v>102855429.06794</v>
      </c>
      <c r="D142" s="98">
        <f>IFERROR(((B142/C142)-1)*100,IF(B142+C142&lt;&gt;0,100,0))</f>
        <v>20.07881153936799</v>
      </c>
      <c r="E142" s="66">
        <v>398938523.82686001</v>
      </c>
      <c r="F142" s="66">
        <v>421749333.96166998</v>
      </c>
      <c r="G142" s="98">
        <f>IFERROR(((E142/F142)-1)*100,IF(E142+F142&lt;&gt;0,100,0))</f>
        <v>-5.4086179391294786</v>
      </c>
    </row>
    <row r="143" spans="1:7" s="32" customFormat="1" x14ac:dyDescent="0.2">
      <c r="A143" s="79" t="s">
        <v>74</v>
      </c>
      <c r="B143" s="67">
        <v>16175985.6</v>
      </c>
      <c r="C143" s="66">
        <v>2551245.35</v>
      </c>
      <c r="D143" s="98">
        <f>IFERROR(((B143/C143)-1)*100,IF(B143+C143&lt;&gt;0,100,0))</f>
        <v>534.04272740761678</v>
      </c>
      <c r="E143" s="66">
        <v>45743529.899999999</v>
      </c>
      <c r="F143" s="66">
        <v>38033304.630000003</v>
      </c>
      <c r="G143" s="98">
        <f>IFERROR(((E143/F143)-1)*100,IF(E143+F143&lt;&gt;0,100,0))</f>
        <v>20.272299094195212</v>
      </c>
    </row>
    <row r="144" spans="1:7" s="16" customFormat="1" ht="12" x14ac:dyDescent="0.2">
      <c r="A144" s="81" t="s">
        <v>34</v>
      </c>
      <c r="B144" s="82">
        <f>SUM(B141:B143)</f>
        <v>139683562.4285</v>
      </c>
      <c r="C144" s="82">
        <f>SUM(C141:C143)</f>
        <v>105406674.41793999</v>
      </c>
      <c r="D144" s="98">
        <f>IFERROR(((B144/C144)-1)*100,IF(B144+C144&lt;&gt;0,100,0))</f>
        <v>32.518707377723842</v>
      </c>
      <c r="E144" s="82">
        <f>SUM(E141:E143)</f>
        <v>446614070.38936001</v>
      </c>
      <c r="F144" s="82">
        <f>SUM(F141:F143)</f>
        <v>459782638.59166998</v>
      </c>
      <c r="G144" s="98">
        <f>IFERROR(((E144/F144)-1)*100,IF(E144+F144&lt;&gt;0,100,0))</f>
        <v>-2.8640855693563672</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64192.224999999999</v>
      </c>
      <c r="C147" s="66">
        <v>2439.4499999999998</v>
      </c>
      <c r="D147" s="98">
        <f>IFERROR(((B147/C147)-1)*100,IF(B147+C147&lt;&gt;0,100,0))</f>
        <v>2531.4220418536966</v>
      </c>
      <c r="E147" s="66">
        <v>334309.10479000001</v>
      </c>
      <c r="F147" s="66">
        <v>542529.66506999999</v>
      </c>
      <c r="G147" s="98">
        <f>IFERROR(((E147/F147)-1)*100,IF(E147+F147&lt;&gt;0,100,0))</f>
        <v>-38.379571419958069</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64192.224999999999</v>
      </c>
      <c r="C149" s="82">
        <f>SUM(C147:C148)</f>
        <v>2439.4499999999998</v>
      </c>
      <c r="D149" s="98">
        <f>IFERROR(((B149/C149)-1)*100,IF(B149+C149&lt;&gt;0,100,0))</f>
        <v>2531.4220418536966</v>
      </c>
      <c r="E149" s="82">
        <f>SUM(E147:E148)</f>
        <v>334309.10479000001</v>
      </c>
      <c r="F149" s="82">
        <f>SUM(F147:F148)</f>
        <v>542529.66506999999</v>
      </c>
      <c r="G149" s="98">
        <f>IFERROR(((E149/F149)-1)*100,IF(E149+F149&lt;&gt;0,100,0))</f>
        <v>-38.379571419958069</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30471</v>
      </c>
      <c r="C152" s="78">
        <v>0</v>
      </c>
      <c r="D152" s="98">
        <f>IFERROR(((B152/C152)-1)*100,IF(B152+C152&lt;&gt;0,100,0))</f>
        <v>100</v>
      </c>
      <c r="E152" s="78"/>
      <c r="F152" s="78"/>
      <c r="G152" s="65"/>
    </row>
    <row r="153" spans="1:7" s="16" customFormat="1" ht="12" x14ac:dyDescent="0.2">
      <c r="A153" s="79" t="s">
        <v>72</v>
      </c>
      <c r="B153" s="67">
        <v>1392927</v>
      </c>
      <c r="C153" s="66">
        <v>1303690</v>
      </c>
      <c r="D153" s="98">
        <f>IFERROR(((B153/C153)-1)*100,IF(B153+C153&lt;&gt;0,100,0))</f>
        <v>6.8449554725433126</v>
      </c>
      <c r="E153" s="78"/>
      <c r="F153" s="78"/>
      <c r="G153" s="65"/>
    </row>
    <row r="154" spans="1:7" s="16" customFormat="1" ht="12" x14ac:dyDescent="0.2">
      <c r="A154" s="79" t="s">
        <v>74</v>
      </c>
      <c r="B154" s="67">
        <v>2317</v>
      </c>
      <c r="C154" s="66">
        <v>2168</v>
      </c>
      <c r="D154" s="98">
        <f>IFERROR(((B154/C154)-1)*100,IF(B154+C154&lt;&gt;0,100,0))</f>
        <v>6.8726937269372623</v>
      </c>
      <c r="E154" s="78"/>
      <c r="F154" s="78"/>
      <c r="G154" s="65"/>
    </row>
    <row r="155" spans="1:7" s="28" customFormat="1" ht="12" x14ac:dyDescent="0.2">
      <c r="A155" s="81" t="s">
        <v>34</v>
      </c>
      <c r="B155" s="82">
        <f>SUM(B152:B154)</f>
        <v>1425715</v>
      </c>
      <c r="C155" s="82">
        <f>SUM(C152:C154)</f>
        <v>1305858</v>
      </c>
      <c r="D155" s="98">
        <f>IFERROR(((B155/C155)-1)*100,IF(B155+C155&lt;&gt;0,100,0))</f>
        <v>9.1784099036801958</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173915</v>
      </c>
      <c r="C158" s="66">
        <v>430167</v>
      </c>
      <c r="D158" s="98">
        <f>IFERROR(((B158/C158)-1)*100,IF(B158+C158&lt;&gt;0,100,0))</f>
        <v>-59.570352909451451</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173915</v>
      </c>
      <c r="C160" s="82">
        <f>SUM(C158:C159)</f>
        <v>430167</v>
      </c>
      <c r="D160" s="98">
        <f>IFERROR(((B160/C160)-1)*100,IF(B160+C160&lt;&gt;0,100,0))</f>
        <v>-59.570352909451451</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9810</v>
      </c>
      <c r="C168" s="113">
        <v>7543</v>
      </c>
      <c r="D168" s="111">
        <f>IFERROR(((B168/C168)-1)*100,IF(B168+C168&lt;&gt;0,100,0))</f>
        <v>30.054355031154721</v>
      </c>
      <c r="E168" s="113">
        <v>138359</v>
      </c>
      <c r="F168" s="113">
        <v>161061</v>
      </c>
      <c r="G168" s="111">
        <f>IFERROR(((E168/F168)-1)*100,IF(E168+F168&lt;&gt;0,100,0))</f>
        <v>-14.095280670056686</v>
      </c>
    </row>
    <row r="169" spans="1:7" x14ac:dyDescent="0.2">
      <c r="A169" s="101" t="s">
        <v>32</v>
      </c>
      <c r="B169" s="112">
        <v>63347</v>
      </c>
      <c r="C169" s="113">
        <v>50329</v>
      </c>
      <c r="D169" s="111">
        <f t="shared" ref="D169:D171" si="5">IFERROR(((B169/C169)-1)*100,IF(B169+C169&lt;&gt;0,100,0))</f>
        <v>25.865803016153709</v>
      </c>
      <c r="E169" s="113">
        <v>919555</v>
      </c>
      <c r="F169" s="113">
        <v>895220</v>
      </c>
      <c r="G169" s="111">
        <f>IFERROR(((E169/F169)-1)*100,IF(E169+F169&lt;&gt;0,100,0))</f>
        <v>2.7183262214874659</v>
      </c>
    </row>
    <row r="170" spans="1:7" x14ac:dyDescent="0.2">
      <c r="A170" s="101" t="s">
        <v>92</v>
      </c>
      <c r="B170" s="112">
        <v>21872288</v>
      </c>
      <c r="C170" s="113">
        <v>14077641</v>
      </c>
      <c r="D170" s="111">
        <f t="shared" si="5"/>
        <v>55.368985471358442</v>
      </c>
      <c r="E170" s="113">
        <v>294723738</v>
      </c>
      <c r="F170" s="113">
        <v>231095140</v>
      </c>
      <c r="G170" s="111">
        <f>IFERROR(((E170/F170)-1)*100,IF(E170+F170&lt;&gt;0,100,0))</f>
        <v>27.53350762807041</v>
      </c>
    </row>
    <row r="171" spans="1:7" x14ac:dyDescent="0.2">
      <c r="A171" s="101" t="s">
        <v>93</v>
      </c>
      <c r="B171" s="112">
        <v>114608</v>
      </c>
      <c r="C171" s="113">
        <v>128798</v>
      </c>
      <c r="D171" s="111">
        <f t="shared" si="5"/>
        <v>-11.017251820680441</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391</v>
      </c>
      <c r="C174" s="113">
        <v>466</v>
      </c>
      <c r="D174" s="111">
        <f t="shared" ref="D174:D177" si="6">IFERROR(((B174/C174)-1)*100,IF(B174+C174&lt;&gt;0,100,0))</f>
        <v>-16.094420600858371</v>
      </c>
      <c r="E174" s="113">
        <v>5935</v>
      </c>
      <c r="F174" s="113">
        <v>7489</v>
      </c>
      <c r="G174" s="111">
        <f t="shared" ref="G174" si="7">IFERROR(((E174/F174)-1)*100,IF(E174+F174&lt;&gt;0,100,0))</f>
        <v>-20.750433969822403</v>
      </c>
    </row>
    <row r="175" spans="1:7" x14ac:dyDescent="0.2">
      <c r="A175" s="101" t="s">
        <v>32</v>
      </c>
      <c r="B175" s="112">
        <v>7149</v>
      </c>
      <c r="C175" s="113">
        <v>4848</v>
      </c>
      <c r="D175" s="111">
        <f t="shared" si="6"/>
        <v>47.462871287128714</v>
      </c>
      <c r="E175" s="113">
        <v>75958</v>
      </c>
      <c r="F175" s="113">
        <v>81213</v>
      </c>
      <c r="G175" s="111">
        <f t="shared" ref="G175" si="8">IFERROR(((E175/F175)-1)*100,IF(E175+F175&lt;&gt;0,100,0))</f>
        <v>-6.4706389371159805</v>
      </c>
    </row>
    <row r="176" spans="1:7" x14ac:dyDescent="0.2">
      <c r="A176" s="101" t="s">
        <v>92</v>
      </c>
      <c r="B176" s="112">
        <v>54710</v>
      </c>
      <c r="C176" s="113">
        <v>36133</v>
      </c>
      <c r="D176" s="111">
        <f t="shared" si="6"/>
        <v>51.412835911770394</v>
      </c>
      <c r="E176" s="113">
        <v>1288476</v>
      </c>
      <c r="F176" s="113">
        <v>683747</v>
      </c>
      <c r="G176" s="111">
        <f t="shared" ref="G176" si="9">IFERROR(((E176/F176)-1)*100,IF(E176+F176&lt;&gt;0,100,0))</f>
        <v>88.443386223266799</v>
      </c>
    </row>
    <row r="177" spans="1:7" x14ac:dyDescent="0.2">
      <c r="A177" s="101" t="s">
        <v>93</v>
      </c>
      <c r="B177" s="112">
        <v>41982</v>
      </c>
      <c r="C177" s="113">
        <v>41839</v>
      </c>
      <c r="D177" s="111">
        <f t="shared" si="6"/>
        <v>0.34178637156718761</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2021-04-26T06:18:09Z</dcterms:modified>
</cp:coreProperties>
</file>