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<sst xmlns="http://schemas.openxmlformats.org/spreadsheetml/2006/main" count="265" uniqueCount="100">
  <si>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</si>
  <si>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</si>
  <si>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</si>
  <si>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</si>
  <si>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</si>
  <si>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</si>
  <si>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</si>
  <si>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</si>
  <si>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</si>
  <si>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</si>
  <si>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</si>
  <si>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</si>
  <si>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</si>
  <si>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</si>
  <si>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</si>
  <si>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</si>
  <si>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</si>
  <si>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</si>
  <si>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</si>
  <si>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</si>
  <si>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</si>
  <si>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</si>
  <si>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</si>
  <si>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</si>
  <si>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</si>
  <si>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</si>
  <si>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</si>
  <si>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</si>
  <si>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</si>
  <si>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</si>
  <si>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</si>
  <si>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</si>
  <si>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</si>
  <si>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</si>
  <si>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</si>
  <si>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</si>
  <si>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</si>
  <si>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</si>
  <si>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</si>
  <si>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</si>
  <si>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</si>
  <si>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</si>
  <si>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</si>
  <si>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</si>
  <si>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</si>
  <si>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</si>
  <si>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</si>
  <si>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</si>
  <si>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</si>
  <si>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</si>
  <si>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</si>
  <si>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</si>
  <si>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</si>
  <si>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</si>
  <si>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</si>
  <si>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</si>
  <si>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</si>
  <si>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</si>
  <si>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</si>
  <si>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</si>
  <si>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</si>
  <si>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</si>
  <si>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</si>
  <si>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</si>
  <si>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</si>
  <si>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</si>
  <si>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</si>
  <si>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</si>
  <si>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</si>
  <si>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</si>
  <si>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</si>
  <si>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</si>
  <si>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</si>
  <si>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</si>
  <si>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</si>
  <si>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</si>
  <si>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</si>
  <si>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</si>
  <si>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</si>
  <si>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</si>
  <si>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</si>
  <si>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</si>
  <si>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</si>
  <si>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</si>
  <si>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</si>
  <si>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</si>
  <si>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</si>
  <si>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</si>
  <si>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</si>
  <si>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</si>
  <si>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</si>
  <si>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</si>
  <si>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</si>
  <si>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</si>
  <si>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</si>
  <si>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</si>
  <si>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</si>
  <si>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4 June 2021</t>
  </si>
  <si>
    <t>04.06.2021</t>
  </si>
  <si>
    <t>29.05.2020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</si>
</sst>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1559068</v>
      </c>
      <c r="C11" s="67">
        <v>1789272</v>
      </c>
      <c r="D11" s="98">
        <f>IFERROR(((B11/C11)-1)*100,IF(B11+C11&lt;&gt;0,100,0))</f>
        <v>-12.865791226822976</v>
      </c>
      <c r="E11" s="67">
        <v>34883886</v>
      </c>
      <c r="F11" s="67">
        <v>41533928</v>
      </c>
      <c r="G11" s="98">
        <f>IFERROR(((E11/F11)-1)*100,IF(E11+F11&lt;&gt;0,100,0))</f>
        <v>-16.011107834539505</v>
      </c>
    </row>
    <row r="12" spans="1:7" s="16" customFormat="1" ht="12" x14ac:dyDescent="0.2">
      <c r="A12" s="64" t="s">
        <v>9</v>
      </c>
      <c r="B12" s="67">
        <v>2512956.0049999999</v>
      </c>
      <c r="C12" s="67">
        <v>3015165.85</v>
      </c>
      <c r="D12" s="98">
        <f>IFERROR(((B12/C12)-1)*100,IF(B12+C12&lt;&gt;0,100,0))</f>
        <v>-16.65612672682666</v>
      </c>
      <c r="E12" s="67">
        <v>56316625.394000001</v>
      </c>
      <c r="F12" s="67">
        <v>48090657.865999997</v>
      </c>
      <c r="G12" s="98">
        <f>IFERROR(((E12/F12)-1)*100,IF(E12+F12&lt;&gt;0,100,0))</f>
        <v>17.105125804102904</v>
      </c>
    </row>
    <row r="13" spans="1:7" s="16" customFormat="1" ht="12" x14ac:dyDescent="0.2">
      <c r="A13" s="64" t="s">
        <v>10</v>
      </c>
      <c r="B13" s="67">
        <v>90167571.644832507</v>
      </c>
      <c r="C13" s="67">
        <v>127530664.482324</v>
      </c>
      <c r="D13" s="98">
        <f>IFERROR(((B13/C13)-1)*100,IF(B13+C13&lt;&gt;0,100,0))</f>
        <v>-29.297340360576651</v>
      </c>
      <c r="E13" s="67">
        <v>2404620192.0226598</v>
      </c>
      <c r="F13" s="67">
        <v>2478348769.2575002</v>
      </c>
      <c r="G13" s="98">
        <f>IFERROR(((E13/F13)-1)*100,IF(E13+F13&lt;&gt;0,100,0))</f>
        <v>-2.9749072507227914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316</v>
      </c>
      <c r="C16" s="67">
        <v>256</v>
      </c>
      <c r="D16" s="98">
        <f>IFERROR(((B16/C16)-1)*100,IF(B16+C16&lt;&gt;0,100,0))</f>
        <v>23.4375</v>
      </c>
      <c r="E16" s="67">
        <v>7317</v>
      </c>
      <c r="F16" s="67">
        <v>6517</v>
      </c>
      <c r="G16" s="98">
        <f>IFERROR(((E16/F16)-1)*100,IF(E16+F16&lt;&gt;0,100,0))</f>
        <v>12.275586926499926</v>
      </c>
    </row>
    <row r="17" spans="1:7" s="16" customFormat="1" ht="12" x14ac:dyDescent="0.2">
      <c r="A17" s="64" t="s">
        <v>9</v>
      </c>
      <c r="B17" s="67">
        <v>126716.747</v>
      </c>
      <c r="C17" s="67">
        <v>138202.405</v>
      </c>
      <c r="D17" s="98">
        <f>IFERROR(((B17/C17)-1)*100,IF(B17+C17&lt;&gt;0,100,0))</f>
        <v>-8.310751176869891</v>
      </c>
      <c r="E17" s="67">
        <v>5199323.2850000001</v>
      </c>
      <c r="F17" s="67">
        <v>4322439.1260000002</v>
      </c>
      <c r="G17" s="98">
        <f>IFERROR(((E17/F17)-1)*100,IF(E17+F17&lt;&gt;0,100,0))</f>
        <v>20.286790245938558</v>
      </c>
    </row>
    <row r="18" spans="1:7" s="16" customFormat="1" ht="12" x14ac:dyDescent="0.2">
      <c r="A18" s="64" t="s">
        <v>10</v>
      </c>
      <c r="B18" s="67">
        <v>5911084.1999675799</v>
      </c>
      <c r="C18" s="67">
        <v>6159648.1072848001</v>
      </c>
      <c r="D18" s="98">
        <f>IFERROR(((B18/C18)-1)*100,IF(B18+C18&lt;&gt;0,100,0))</f>
        <v>-4.0353588871944179</v>
      </c>
      <c r="E18" s="67">
        <v>180519732.86013201</v>
      </c>
      <c r="F18" s="67">
        <v>133280401.958846</v>
      </c>
      <c r="G18" s="98">
        <f>IFERROR(((E18/F18)-1)*100,IF(E18+F18&lt;&gt;0,100,0))</f>
        <v>35.443568752045373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14858145.99216</v>
      </c>
      <c r="C24" s="66">
        <v>23652285.670919999</v>
      </c>
      <c r="D24" s="65">
        <f>B24-C24</f>
        <v>-8794139.6787599996</v>
      </c>
      <c r="E24" s="67">
        <v>457686532.50032997</v>
      </c>
      <c r="F24" s="67">
        <v>404780347.56054002</v>
      </c>
      <c r="G24" s="65">
        <f>E24-F24</f>
        <v>52906184.939789951</v>
      </c>
    </row>
    <row r="25" spans="1:7" s="16" customFormat="1" ht="12" x14ac:dyDescent="0.2">
      <c r="A25" s="68" t="s">
        <v>15</v>
      </c>
      <c r="B25" s="66">
        <v>14345267.96101</v>
      </c>
      <c r="C25" s="66">
        <v>36578825.349250004</v>
      </c>
      <c r="D25" s="65">
        <f>B25-C25</f>
        <v>-22233557.388240002</v>
      </c>
      <c r="E25" s="67">
        <v>473394059.81817001</v>
      </c>
      <c r="F25" s="67">
        <v>448767414.87098002</v>
      </c>
      <c r="G25" s="65">
        <f>E25-F25</f>
        <v>24626644.947189987</v>
      </c>
    </row>
    <row r="26" spans="1:7" s="28" customFormat="1" ht="12" x14ac:dyDescent="0.2">
      <c r="A26" s="69" t="s">
        <v>16</v>
      </c>
      <c r="B26" s="70">
        <f>B24-B25</f>
        <v>512878.03115000017</v>
      </c>
      <c r="C26" s="70">
        <f>C24-C25</f>
        <v>-12926539.678330004</v>
      </c>
      <c r="D26" s="70"/>
      <c r="E26" s="70">
        <f>E24-E25</f>
        <v>-15707527.31784004</v>
      </c>
      <c r="F26" s="70">
        <f>F24-F25</f>
        <v>-43987067.310440004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67825.016198929996</v>
      </c>
      <c r="C33" s="126">
        <v>50483.003699640001</v>
      </c>
      <c r="D33" s="98">
        <f t="shared" ref="D33:D42" si="0">IFERROR(((B33/C33)-1)*100,IF(B33+C33&lt;&gt;0,100,0))</f>
        <v>34.352180394158395</v>
      </c>
      <c r="E33" s="64"/>
      <c r="F33" s="126">
        <v>69278.05</v>
      </c>
      <c r="G33" s="126">
        <v>67554.86</v>
      </c>
    </row>
    <row r="34" spans="1:7" s="16" customFormat="1" ht="12" x14ac:dyDescent="0.2">
      <c r="A34" s="64" t="s">
        <v>23</v>
      </c>
      <c r="B34" s="126">
        <v>75685.882285450003</v>
      </c>
      <c r="C34" s="126">
        <v>53304.274986310003</v>
      </c>
      <c r="D34" s="98">
        <f t="shared" si="0"/>
        <v>41.988390808970209</v>
      </c>
      <c r="E34" s="64"/>
      <c r="F34" s="126">
        <v>76808.009999999995</v>
      </c>
      <c r="G34" s="126">
        <v>75041.119999999995</v>
      </c>
    </row>
    <row r="35" spans="1:7" s="16" customFormat="1" ht="12" x14ac:dyDescent="0.2">
      <c r="A35" s="64" t="s">
        <v>24</v>
      </c>
      <c r="B35" s="126">
        <v>57684.81625602</v>
      </c>
      <c r="C35" s="126">
        <v>32179.53074138</v>
      </c>
      <c r="D35" s="98">
        <f t="shared" si="0"/>
        <v>79.259345699042399</v>
      </c>
      <c r="E35" s="64"/>
      <c r="F35" s="126">
        <v>58476.13</v>
      </c>
      <c r="G35" s="126">
        <v>57458.91</v>
      </c>
    </row>
    <row r="36" spans="1:7" s="16" customFormat="1" ht="12" x14ac:dyDescent="0.2">
      <c r="A36" s="64" t="s">
        <v>25</v>
      </c>
      <c r="B36" s="126">
        <v>61616.79528803</v>
      </c>
      <c r="C36" s="126">
        <v>46544.793291540002</v>
      </c>
      <c r="D36" s="98">
        <f t="shared" si="0"/>
        <v>32.381714324273283</v>
      </c>
      <c r="E36" s="64"/>
      <c r="F36" s="126">
        <v>63064.85</v>
      </c>
      <c r="G36" s="126">
        <v>61343.95</v>
      </c>
    </row>
    <row r="37" spans="1:7" s="16" customFormat="1" ht="12" x14ac:dyDescent="0.2">
      <c r="A37" s="64" t="s">
        <v>79</v>
      </c>
      <c r="B37" s="126">
        <v>66582.749150090007</v>
      </c>
      <c r="C37" s="126">
        <v>47221.357556329996</v>
      </c>
      <c r="D37" s="98">
        <f t="shared" si="0"/>
        <v>41.001344721324351</v>
      </c>
      <c r="E37" s="64"/>
      <c r="F37" s="126">
        <v>69208.36</v>
      </c>
      <c r="G37" s="126">
        <v>66051.990000000005</v>
      </c>
    </row>
    <row r="38" spans="1:7" s="16" customFormat="1" ht="12" x14ac:dyDescent="0.2">
      <c r="A38" s="64" t="s">
        <v>26</v>
      </c>
      <c r="B38" s="126">
        <v>87556.209846869999</v>
      </c>
      <c r="C38" s="126">
        <v>69740.280708249993</v>
      </c>
      <c r="D38" s="98">
        <f t="shared" si="0"/>
        <v>25.546110451076022</v>
      </c>
      <c r="E38" s="64"/>
      <c r="F38" s="126">
        <v>89012.32</v>
      </c>
      <c r="G38" s="126">
        <v>86734.92</v>
      </c>
    </row>
    <row r="39" spans="1:7" s="16" customFormat="1" ht="12" x14ac:dyDescent="0.2">
      <c r="A39" s="64" t="s">
        <v>27</v>
      </c>
      <c r="B39" s="126">
        <v>13464.56590025</v>
      </c>
      <c r="C39" s="126">
        <v>9728.8571026999998</v>
      </c>
      <c r="D39" s="98">
        <f t="shared" si="0"/>
        <v>38.398228672854565</v>
      </c>
      <c r="E39" s="64"/>
      <c r="F39" s="126">
        <v>13751.85</v>
      </c>
      <c r="G39" s="126">
        <v>13351.19</v>
      </c>
    </row>
    <row r="40" spans="1:7" s="16" customFormat="1" ht="12" x14ac:dyDescent="0.2">
      <c r="A40" s="64" t="s">
        <v>28</v>
      </c>
      <c r="B40" s="126">
        <v>84696.84672935</v>
      </c>
      <c r="C40" s="126">
        <v>66076.724936839993</v>
      </c>
      <c r="D40" s="98">
        <f t="shared" si="0"/>
        <v>28.179547049748919</v>
      </c>
      <c r="E40" s="64"/>
      <c r="F40" s="126">
        <v>86099.68</v>
      </c>
      <c r="G40" s="126">
        <v>84181.82</v>
      </c>
    </row>
    <row r="41" spans="1:7" s="16" customFormat="1" ht="12" x14ac:dyDescent="0.2">
      <c r="A41" s="64" t="s">
        <v>29</v>
      </c>
      <c r="B41" s="72"/>
      <c r="C41" s="126">
        <v>4136.30347532</v>
      </c>
      <c r="D41" s="98">
        <f t="shared" si="0"/>
        <v>-100</v>
      </c>
      <c r="E41" s="64"/>
      <c r="F41" s="72"/>
      <c r="G41" s="72"/>
    </row>
    <row r="42" spans="1:7" s="16" customFormat="1" ht="12" x14ac:dyDescent="0.2">
      <c r="A42" s="64" t="s">
        <v>78</v>
      </c>
      <c r="B42" s="126">
        <v>1193.0283448099999</v>
      </c>
      <c r="C42" s="126">
        <v>820.47361282999998</v>
      </c>
      <c r="D42" s="98">
        <f t="shared" si="0"/>
        <v>45.407277717923677</v>
      </c>
      <c r="E42" s="64"/>
      <c r="F42" s="126">
        <v>1217.27</v>
      </c>
      <c r="G42" s="126">
        <v>1165.2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18948.511866203</v>
      </c>
      <c r="D48" s="72"/>
      <c r="E48" s="127">
        <v>16082.0353197807</v>
      </c>
      <c r="F48" s="72"/>
      <c r="G48" s="98">
        <f>IFERROR(((C48/E48)-1)*100,IF(C48+E48&lt;&gt;0,100,0))</f>
        <v>17.824090604356346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3816</v>
      </c>
      <c r="D54" s="75"/>
      <c r="E54" s="128">
        <v>1350629</v>
      </c>
      <c r="F54" s="128">
        <v>155062017.73500001</v>
      </c>
      <c r="G54" s="128">
        <v>9953566.6319999993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6638</v>
      </c>
      <c r="C68" s="66">
        <v>7171</v>
      </c>
      <c r="D68" s="98">
        <f>IFERROR(((B68/C68)-1)*100,IF(B68+C68&lt;&gt;0,100,0))</f>
        <v>-7.432715102496168</v>
      </c>
      <c r="E68" s="66">
        <v>147033</v>
      </c>
      <c r="F68" s="66">
        <v>156566</v>
      </c>
      <c r="G68" s="98">
        <f>IFERROR(((E68/F68)-1)*100,IF(E68+F68&lt;&gt;0,100,0))</f>
        <v>-6.0888059987481373</v>
      </c>
    </row>
    <row r="69" spans="1:7" s="16" customFormat="1" ht="12" x14ac:dyDescent="0.2">
      <c r="A69" s="79" t="s">
        <v>54</v>
      </c>
      <c r="B69" s="67">
        <v>166203261.64500001</v>
      </c>
      <c r="C69" s="66">
        <v>250457552.57600001</v>
      </c>
      <c r="D69" s="98">
        <f>IFERROR(((B69/C69)-1)*100,IF(B69+C69&lt;&gt;0,100,0))</f>
        <v>-33.640147827218534</v>
      </c>
      <c r="E69" s="66">
        <v>4670724357.4849997</v>
      </c>
      <c r="F69" s="66">
        <v>5394594893.9809999</v>
      </c>
      <c r="G69" s="98">
        <f>IFERROR(((E69/F69)-1)*100,IF(E69+F69&lt;&gt;0,100,0))</f>
        <v>-13.418441064103925</v>
      </c>
    </row>
    <row r="70" spans="1:7" s="62" customFormat="1" ht="12" x14ac:dyDescent="0.2">
      <c r="A70" s="79" t="s">
        <v>55</v>
      </c>
      <c r="B70" s="67">
        <v>164891799.32385001</v>
      </c>
      <c r="C70" s="66">
        <v>242173871.68241</v>
      </c>
      <c r="D70" s="98">
        <f>IFERROR(((B70/C70)-1)*100,IF(B70+C70&lt;&gt;0,100,0))</f>
        <v>-31.911812707817099</v>
      </c>
      <c r="E70" s="66">
        <v>4580302188.7736702</v>
      </c>
      <c r="F70" s="66">
        <v>5183409402.3802605</v>
      </c>
      <c r="G70" s="98">
        <f>IFERROR(((E70/F70)-1)*100,IF(E70+F70&lt;&gt;0,100,0))</f>
        <v>-11.635338187441624</v>
      </c>
    </row>
    <row r="71" spans="1:7" s="16" customFormat="1" ht="12" x14ac:dyDescent="0.2">
      <c r="A71" s="79" t="s">
        <v>94</v>
      </c>
      <c r="B71" s="98">
        <f>IFERROR(B69/B68/1000,)</f>
        <v>25.038153305965654</v>
      </c>
      <c r="C71" s="98">
        <f>IFERROR(C69/C68/1000,)</f>
        <v>34.926447158834193</v>
      </c>
      <c r="D71" s="98">
        <f>IFERROR(((B71/C71)-1)*100,IF(B71+C71&lt;&gt;0,100,0))</f>
        <v>-28.311765602438101</v>
      </c>
      <c r="E71" s="98">
        <f>IFERROR(E69/E68/1000,)</f>
        <v>31.766503828970365</v>
      </c>
      <c r="F71" s="98">
        <f>IFERROR(F69/F68/1000,)</f>
        <v>34.455724065129083</v>
      </c>
      <c r="G71" s="98">
        <f>IFERROR(((E71/F71)-1)*100,IF(E71+F71&lt;&gt;0,100,0))</f>
        <v>-7.8048577097828087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3100</v>
      </c>
      <c r="C74" s="66">
        <v>2613</v>
      </c>
      <c r="D74" s="98">
        <f>IFERROR(((B74/C74)-1)*100,IF(B74+C74&lt;&gt;0,100,0))</f>
        <v>18.637581324148478</v>
      </c>
      <c r="E74" s="66">
        <v>62914</v>
      </c>
      <c r="F74" s="66">
        <v>70261</v>
      </c>
      <c r="G74" s="98">
        <f>IFERROR(((E74/F74)-1)*100,IF(E74+F74&lt;&gt;0,100,0))</f>
        <v>-10.456725637266761</v>
      </c>
    </row>
    <row r="75" spans="1:7" s="16" customFormat="1" ht="12" x14ac:dyDescent="0.2">
      <c r="A75" s="79" t="s">
        <v>54</v>
      </c>
      <c r="B75" s="67">
        <v>425611734.20599997</v>
      </c>
      <c r="C75" s="66">
        <v>336547061</v>
      </c>
      <c r="D75" s="98">
        <f>IFERROR(((B75/C75)-1)*100,IF(B75+C75&lt;&gt;0,100,0))</f>
        <v>26.464255234129052</v>
      </c>
      <c r="E75" s="66">
        <v>9618739831.7989998</v>
      </c>
      <c r="F75" s="66">
        <v>9675438779.1550007</v>
      </c>
      <c r="G75" s="98">
        <f>IFERROR(((E75/F75)-1)*100,IF(E75+F75&lt;&gt;0,100,0))</f>
        <v>-0.58600905499143208</v>
      </c>
    </row>
    <row r="76" spans="1:7" s="16" customFormat="1" ht="12" x14ac:dyDescent="0.2">
      <c r="A76" s="79" t="s">
        <v>55</v>
      </c>
      <c r="B76" s="67">
        <v>420228482.11923999</v>
      </c>
      <c r="C76" s="66">
        <v>334902084.58885002</v>
      </c>
      <c r="D76" s="98">
        <f>IFERROR(((B76/C76)-1)*100,IF(B76+C76&lt;&gt;0,100,0))</f>
        <v>25.47801326323269</v>
      </c>
      <c r="E76" s="66">
        <v>9300926674.4368496</v>
      </c>
      <c r="F76" s="66">
        <v>9524516153.9897003</v>
      </c>
      <c r="G76" s="98">
        <f>IFERROR(((E76/F76)-1)*100,IF(E76+F76&lt;&gt;0,100,0))</f>
        <v>-2.3475153586588471</v>
      </c>
    </row>
    <row r="77" spans="1:7" s="16" customFormat="1" ht="12" x14ac:dyDescent="0.2">
      <c r="A77" s="79" t="s">
        <v>94</v>
      </c>
      <c r="B77" s="98">
        <f>IFERROR(B75/B74/1000,)</f>
        <v>137.29410780838708</v>
      </c>
      <c r="C77" s="98">
        <f>IFERROR(C75/C74/1000,)</f>
        <v>128.79719135093762</v>
      </c>
      <c r="D77" s="98">
        <f>IFERROR(((B77/C77)-1)*100,IF(B77+C77&lt;&gt;0,100,0))</f>
        <v>6.597128686057796</v>
      </c>
      <c r="E77" s="98">
        <f>IFERROR(E75/E74/1000,)</f>
        <v>152.88711307179642</v>
      </c>
      <c r="F77" s="98">
        <f>IFERROR(F75/F74/1000,)</f>
        <v>137.70710321736101</v>
      </c>
      <c r="G77" s="98">
        <f>IFERROR(((E77/F77)-1)*100,IF(E77+F77&lt;&gt;0,100,0))</f>
        <v>11.023403658760312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126</v>
      </c>
      <c r="C80" s="66">
        <v>169</v>
      </c>
      <c r="D80" s="98">
        <f>IFERROR(((B80/C80)-1)*100,IF(B80+C80&lt;&gt;0,100,0))</f>
        <v>-25.443786982248518</v>
      </c>
      <c r="E80" s="66">
        <v>3696</v>
      </c>
      <c r="F80" s="66">
        <v>5379</v>
      </c>
      <c r="G80" s="98">
        <f>IFERROR(((E80/F80)-1)*100,IF(E80+F80&lt;&gt;0,100,0))</f>
        <v>-31.288343558282207</v>
      </c>
    </row>
    <row r="81" spans="1:7" s="16" customFormat="1" ht="12" x14ac:dyDescent="0.2">
      <c r="A81" s="79" t="s">
        <v>54</v>
      </c>
      <c r="B81" s="67">
        <v>13804398.92</v>
      </c>
      <c r="C81" s="66">
        <v>16725486.162</v>
      </c>
      <c r="D81" s="98">
        <f>IFERROR(((B81/C81)-1)*100,IF(B81+C81&lt;&gt;0,100,0))</f>
        <v>-17.4648869019823</v>
      </c>
      <c r="E81" s="66">
        <v>322051314.773</v>
      </c>
      <c r="F81" s="66">
        <v>447557505.44300002</v>
      </c>
      <c r="G81" s="98">
        <f>IFERROR(((E81/F81)-1)*100,IF(E81+F81&lt;&gt;0,100,0))</f>
        <v>-28.042472563558473</v>
      </c>
    </row>
    <row r="82" spans="1:7" s="16" customFormat="1" ht="12" x14ac:dyDescent="0.2">
      <c r="A82" s="79" t="s">
        <v>55</v>
      </c>
      <c r="B82" s="67">
        <v>4317584.3837298602</v>
      </c>
      <c r="C82" s="66">
        <v>5586081.1734397002</v>
      </c>
      <c r="D82" s="98">
        <f>IFERROR(((B82/C82)-1)*100,IF(B82+C82&lt;&gt;0,100,0))</f>
        <v>-22.708169651046205</v>
      </c>
      <c r="E82" s="66">
        <v>100024525.711826</v>
      </c>
      <c r="F82" s="66">
        <v>133190229.844336</v>
      </c>
      <c r="G82" s="98">
        <f>IFERROR(((E82/F82)-1)*100,IF(E82+F82&lt;&gt;0,100,0))</f>
        <v>-24.9010037532572</v>
      </c>
    </row>
    <row r="83" spans="1:7" s="32" customFormat="1" x14ac:dyDescent="0.2">
      <c r="A83" s="79" t="s">
        <v>94</v>
      </c>
      <c r="B83" s="98">
        <f>IFERROR(B81/B80/1000,)</f>
        <v>109.55872158730158</v>
      </c>
      <c r="C83" s="98">
        <f>IFERROR(C81/C80/1000,)</f>
        <v>98.96737373964497</v>
      </c>
      <c r="D83" s="98">
        <f>IFERROR(((B83/C83)-1)*100,IF(B83+C83&lt;&gt;0,100,0))</f>
        <v>10.70185804416659</v>
      </c>
      <c r="E83" s="98">
        <f>IFERROR(E81/E80/1000,)</f>
        <v>87.135095988365805</v>
      </c>
      <c r="F83" s="98">
        <f>IFERROR(F81/F80/1000,)</f>
        <v>83.204592943483917</v>
      </c>
      <c r="G83" s="98">
        <f>IFERROR(((E83/F83)-1)*100,IF(E83+F83&lt;&gt;0,100,0))</f>
        <v>4.7239015369640036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9864</v>
      </c>
      <c r="C86" s="64">
        <f>C68+C74+C80</f>
        <v>9953</v>
      </c>
      <c r="D86" s="98">
        <f>IFERROR(((B86/C86)-1)*100,IF(B86+C86&lt;&gt;0,100,0))</f>
        <v>-0.8942027529388108</v>
      </c>
      <c r="E86" s="64">
        <f>E68+E74+E80</f>
        <v>213643</v>
      </c>
      <c r="F86" s="64">
        <f>F68+F74+F80</f>
        <v>232206</v>
      </c>
      <c r="G86" s="98">
        <f>IFERROR(((E86/F86)-1)*100,IF(E86+F86&lt;&gt;0,100,0))</f>
        <v>-7.994194809780975</v>
      </c>
    </row>
    <row r="87" spans="1:7" s="62" customFormat="1" ht="12" x14ac:dyDescent="0.2">
      <c r="A87" s="79" t="s">
        <v>54</v>
      </c>
      <c r="B87" s="64">
        <f t="shared" ref="B87:C87" si="1">B69+B75+B81</f>
        <v>605619394.77099991</v>
      </c>
      <c r="C87" s="64">
        <f t="shared" si="1"/>
        <v>603730099.73799992</v>
      </c>
      <c r="D87" s="98">
        <f>IFERROR(((B87/C87)-1)*100,IF(B87+C87&lt;&gt;0,100,0))</f>
        <v>0.31293702828796288</v>
      </c>
      <c r="E87" s="64">
        <f t="shared" ref="E87:F87" si="2">E69+E75+E81</f>
        <v>14611515504.057001</v>
      </c>
      <c r="F87" s="64">
        <f t="shared" si="2"/>
        <v>15517591178.579002</v>
      </c>
      <c r="G87" s="98">
        <f>IFERROR(((E87/F87)-1)*100,IF(E87+F87&lt;&gt;0,100,0))</f>
        <v>-5.8390227200519229</v>
      </c>
    </row>
    <row r="88" spans="1:7" s="62" customFormat="1" ht="12" x14ac:dyDescent="0.2">
      <c r="A88" s="79" t="s">
        <v>55</v>
      </c>
      <c r="B88" s="64">
        <f t="shared" ref="B88:C88" si="3">B70+B76+B82</f>
        <v>589437865.82681978</v>
      </c>
      <c r="C88" s="64">
        <f t="shared" si="3"/>
        <v>582662037.44469976</v>
      </c>
      <c r="D88" s="98">
        <f>IFERROR(((B88/C88)-1)*100,IF(B88+C88&lt;&gt;0,100,0))</f>
        <v>1.1629088470969995</v>
      </c>
      <c r="E88" s="64">
        <f t="shared" ref="E88:F88" si="4">E70+E76+E82</f>
        <v>13981253388.922346</v>
      </c>
      <c r="F88" s="64">
        <f t="shared" si="4"/>
        <v>14841115786.214296</v>
      </c>
      <c r="G88" s="98">
        <f>IFERROR(((E88/F88)-1)*100,IF(E88+F88&lt;&gt;0,100,0))</f>
        <v>-5.7937853843217368</v>
      </c>
    </row>
    <row r="89" spans="1:7" s="63" customFormat="1" x14ac:dyDescent="0.2">
      <c r="A89" s="79" t="s">
        <v>95</v>
      </c>
      <c r="B89" s="98">
        <f>IFERROR((B75/B87)*100,IF(B75+B87&lt;&gt;0,100,0))</f>
        <v>70.277097774739289</v>
      </c>
      <c r="C89" s="98">
        <f>IFERROR((C75/C87)*100,IF(C75+C87&lt;&gt;0,100,0))</f>
        <v>55.744621834500371</v>
      </c>
      <c r="D89" s="98">
        <f>IFERROR(((B89/C89)-1)*100,IF(B89+C89&lt;&gt;0,100,0))</f>
        <v>26.069736347632301</v>
      </c>
      <c r="E89" s="98">
        <f>IFERROR((E75/E87)*100,IF(E75+E87&lt;&gt;0,100,0))</f>
        <v>65.829857478700831</v>
      </c>
      <c r="F89" s="98">
        <f>IFERROR((F75/F87)*100,IF(F75+F87&lt;&gt;0,100,0))</f>
        <v>62.351422123501344</v>
      </c>
      <c r="G89" s="98">
        <f>IFERROR(((E89/F89)-1)*100,IF(E89+F89&lt;&gt;0,100,0))</f>
        <v>5.5787586501389486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18713674.785</v>
      </c>
      <c r="C95" s="129">
        <v>30987798.842999998</v>
      </c>
      <c r="D95" s="65">
        <f>B95-C95</f>
        <v>-12274124.057999998</v>
      </c>
      <c r="E95" s="129">
        <v>548652520.25800002</v>
      </c>
      <c r="F95" s="129">
        <v>674862701.67900002</v>
      </c>
      <c r="G95" s="80">
        <f>E95-F95</f>
        <v>-126210181.421</v>
      </c>
    </row>
    <row r="96" spans="1:7" s="16" customFormat="1" ht="13.5" x14ac:dyDescent="0.2">
      <c r="A96" s="79" t="s">
        <v>88</v>
      </c>
      <c r="B96" s="66">
        <v>17691077.159000002</v>
      </c>
      <c r="C96" s="129">
        <v>28383328.853</v>
      </c>
      <c r="D96" s="65">
        <f>B96-C96</f>
        <v>-10692251.693999998</v>
      </c>
      <c r="E96" s="129">
        <v>576823944.38100004</v>
      </c>
      <c r="F96" s="129">
        <v>741815603.32200003</v>
      </c>
      <c r="G96" s="80">
        <f>E96-F96</f>
        <v>-164991658.94099998</v>
      </c>
    </row>
    <row r="97" spans="1:7" s="28" customFormat="1" ht="12" x14ac:dyDescent="0.2">
      <c r="A97" s="81" t="s">
        <v>16</v>
      </c>
      <c r="B97" s="65">
        <f>B95-B96</f>
        <v>1022597.6259999983</v>
      </c>
      <c r="C97" s="65">
        <f>C95-C96</f>
        <v>2604469.9899999984</v>
      </c>
      <c r="D97" s="82"/>
      <c r="E97" s="65">
        <f>E95-E96</f>
        <v>-28171424.123000026</v>
      </c>
      <c r="F97" s="82">
        <f>F95-F96</f>
        <v>-66952901.643000007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797.262582594989</v>
      </c>
      <c r="C104" s="130">
        <v>709.05248329477195</v>
      </c>
      <c r="D104" s="98">
        <f>IFERROR(((B104/C104)-1)*100,IF(B104+C104&lt;&gt;0,100,0))</f>
        <v>12.440559955495667</v>
      </c>
      <c r="E104" s="84"/>
      <c r="F104" s="131">
        <v>797.262582594989</v>
      </c>
      <c r="G104" s="131">
        <v>788.25434145868201</v>
      </c>
    </row>
    <row r="105" spans="1:7" s="16" customFormat="1" ht="12" x14ac:dyDescent="0.2">
      <c r="A105" s="79" t="s">
        <v>50</v>
      </c>
      <c r="B105" s="131">
        <v>787.26435328226</v>
      </c>
      <c r="C105" s="130">
        <v>701.15165488582397</v>
      </c>
      <c r="D105" s="98">
        <f>IFERROR(((B105/C105)-1)*100,IF(B105+C105&lt;&gt;0,100,0))</f>
        <v>12.281608093823682</v>
      </c>
      <c r="E105" s="84"/>
      <c r="F105" s="131">
        <v>787.26435328226</v>
      </c>
      <c r="G105" s="131">
        <v>778.48209742287304</v>
      </c>
    </row>
    <row r="106" spans="1:7" s="16" customFormat="1" ht="12" x14ac:dyDescent="0.2">
      <c r="A106" s="79" t="s">
        <v>51</v>
      </c>
      <c r="B106" s="131">
        <v>840.18748314457298</v>
      </c>
      <c r="C106" s="130">
        <v>740.044636661764</v>
      </c>
      <c r="D106" s="98">
        <f>IFERROR(((B106/C106)-1)*100,IF(B106+C106&lt;&gt;0,100,0))</f>
        <v>13.532000844508385</v>
      </c>
      <c r="E106" s="84"/>
      <c r="F106" s="131">
        <v>840.18748314457298</v>
      </c>
      <c r="G106" s="131">
        <v>829.739448058422</v>
      </c>
    </row>
    <row r="107" spans="1:7" s="28" customFormat="1" ht="12" x14ac:dyDescent="0.2">
      <c r="A107" s="81" t="s">
        <v>52</v>
      </c>
      <c r="B107" s="85"/>
      <c r="C107" s="84"/>
      <c r="D107" s="86"/>
      <c r="E107" s="84"/>
      <c r="F107" s="71"/>
      <c r="G107" s="71"/>
    </row>
    <row r="108" spans="1:7" s="16" customFormat="1" ht="12" x14ac:dyDescent="0.2">
      <c r="A108" s="79" t="s">
        <v>56</v>
      </c>
      <c r="B108" s="131">
        <v>597.57284742047705</v>
      </c>
      <c r="C108" s="130">
        <v>563.64451553596598</v>
      </c>
      <c r="D108" s="98">
        <f>IFERROR(((B108/C108)-1)*100,IF(B108+C108&lt;&gt;0,100,0))</f>
        <v>6.0194556940288635</v>
      </c>
      <c r="E108" s="84"/>
      <c r="F108" s="131">
        <v>597.92570646841898</v>
      </c>
      <c r="G108" s="131">
        <v>597.19214084125997</v>
      </c>
    </row>
    <row r="109" spans="1:7" s="16" customFormat="1" ht="12" x14ac:dyDescent="0.2">
      <c r="A109" s="79" t="s">
        <v>57</v>
      </c>
      <c r="B109" s="131">
        <v>790.76654449878004</v>
      </c>
      <c r="C109" s="130">
        <v>721.29942997634203</v>
      </c>
      <c r="D109" s="98">
        <f>IFERROR(((B109/C109)-1)*100,IF(B109+C109&lt;&gt;0,100,0))</f>
        <v>9.6308289782949696</v>
      </c>
      <c r="E109" s="84"/>
      <c r="F109" s="131">
        <v>790.76654449878004</v>
      </c>
      <c r="G109" s="131">
        <v>788.03101143791798</v>
      </c>
    </row>
    <row r="110" spans="1:7" s="16" customFormat="1" ht="12" x14ac:dyDescent="0.2">
      <c r="A110" s="79" t="s">
        <v>59</v>
      </c>
      <c r="B110" s="131">
        <v>905.08135525304203</v>
      </c>
      <c r="C110" s="130">
        <v>813.87092668713603</v>
      </c>
      <c r="D110" s="98">
        <f>IFERROR(((B110/C110)-1)*100,IF(B110+C110&lt;&gt;0,100,0))</f>
        <v>11.206989410124081</v>
      </c>
      <c r="E110" s="84"/>
      <c r="F110" s="131">
        <v>905.08135525304203</v>
      </c>
      <c r="G110" s="131">
        <v>895.97378018404902</v>
      </c>
    </row>
    <row r="111" spans="1:7" s="16" customFormat="1" ht="12" x14ac:dyDescent="0.2">
      <c r="A111" s="79" t="s">
        <v>58</v>
      </c>
      <c r="B111" s="131">
        <v>850.83346073267001</v>
      </c>
      <c r="C111" s="130">
        <v>736.11541948915499</v>
      </c>
      <c r="D111" s="98">
        <f>IFERROR(((B111/C111)-1)*100,IF(B111+C111&lt;&gt;0,100,0))</f>
        <v>15.584246465469565</v>
      </c>
      <c r="E111" s="84"/>
      <c r="F111" s="131">
        <v>850.83346073267001</v>
      </c>
      <c r="G111" s="131">
        <v>836.22440821913005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49</v>
      </c>
      <c r="C120" s="66">
        <v>135</v>
      </c>
      <c r="D120" s="98">
        <f>IFERROR(((B120/C120)-1)*100,IF(B120+C120&lt;&gt;0,100,0))</f>
        <v>-63.703703703703709</v>
      </c>
      <c r="E120" s="66">
        <v>5274</v>
      </c>
      <c r="F120" s="66">
        <v>7536</v>
      </c>
      <c r="G120" s="98">
        <f>IFERROR(((E120/F120)-1)*100,IF(E120+F120&lt;&gt;0,100,0))</f>
        <v>-30.015923566878978</v>
      </c>
    </row>
    <row r="121" spans="1:7" s="16" customFormat="1" ht="12" x14ac:dyDescent="0.2">
      <c r="A121" s="79" t="s">
        <v>74</v>
      </c>
      <c r="B121" s="67">
        <v>5</v>
      </c>
      <c r="C121" s="66">
        <v>2</v>
      </c>
      <c r="D121" s="98">
        <f>IFERROR(((B121/C121)-1)*100,IF(B121+C121&lt;&gt;0,100,0))</f>
        <v>150</v>
      </c>
      <c r="E121" s="66">
        <v>217</v>
      </c>
      <c r="F121" s="66">
        <v>207</v>
      </c>
      <c r="G121" s="98">
        <f>IFERROR(((E121/F121)-1)*100,IF(E121+F121&lt;&gt;0,100,0))</f>
        <v>4.8309178743961345</v>
      </c>
    </row>
    <row r="122" spans="1:7" s="28" customFormat="1" ht="12" x14ac:dyDescent="0.2">
      <c r="A122" s="81" t="s">
        <v>34</v>
      </c>
      <c r="B122" s="82">
        <f>SUM(B119:B121)</f>
        <v>54</v>
      </c>
      <c r="C122" s="82">
        <f>SUM(C119:C121)</f>
        <v>137</v>
      </c>
      <c r="D122" s="98">
        <f>IFERROR(((B122/C122)-1)*100,IF(B122+C122&lt;&gt;0,100,0))</f>
        <v>-60.583941605839421</v>
      </c>
      <c r="E122" s="82">
        <f>SUM(E119:E121)</f>
        <v>5502</v>
      </c>
      <c r="F122" s="82">
        <f>SUM(F119:F121)</f>
        <v>7743</v>
      </c>
      <c r="G122" s="98">
        <f>IFERROR(((E122/F122)-1)*100,IF(E122+F122&lt;&gt;0,100,0))</f>
        <v>-28.942270437814798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28</v>
      </c>
      <c r="C125" s="66">
        <v>7</v>
      </c>
      <c r="D125" s="98">
        <f>IFERROR(((B125/C125)-1)*100,IF(B125+C125&lt;&gt;0,100,0))</f>
        <v>300</v>
      </c>
      <c r="E125" s="66">
        <v>613</v>
      </c>
      <c r="F125" s="66">
        <v>718</v>
      </c>
      <c r="G125" s="98">
        <f>IFERROR(((E125/F125)-1)*100,IF(E125+F125&lt;&gt;0,100,0))</f>
        <v>-14.623955431754876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28</v>
      </c>
      <c r="C127" s="82">
        <f>SUM(C125:C126)</f>
        <v>7</v>
      </c>
      <c r="D127" s="98">
        <f>IFERROR(((B127/C127)-1)*100,IF(B127+C127&lt;&gt;0,100,0))</f>
        <v>300</v>
      </c>
      <c r="E127" s="82">
        <f>SUM(E125:E126)</f>
        <v>613</v>
      </c>
      <c r="F127" s="82">
        <f>SUM(F125:F126)</f>
        <v>718</v>
      </c>
      <c r="G127" s="98">
        <f>IFERROR(((E127/F127)-1)*100,IF(E127+F127&lt;&gt;0,100,0))</f>
        <v>-14.623955431754876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11312</v>
      </c>
      <c r="C131" s="66">
        <v>29296</v>
      </c>
      <c r="D131" s="98">
        <f>IFERROR(((B131/C131)-1)*100,IF(B131+C131&lt;&gt;0,100,0))</f>
        <v>-61.38722009830694</v>
      </c>
      <c r="E131" s="66">
        <v>5759048</v>
      </c>
      <c r="F131" s="66">
        <v>6278138</v>
      </c>
      <c r="G131" s="98">
        <f>IFERROR(((E131/F131)-1)*100,IF(E131+F131&lt;&gt;0,100,0))</f>
        <v>-8.2682158308721494</v>
      </c>
    </row>
    <row r="132" spans="1:7" s="16" customFormat="1" ht="12" x14ac:dyDescent="0.2">
      <c r="A132" s="79" t="s">
        <v>74</v>
      </c>
      <c r="B132" s="67">
        <v>14</v>
      </c>
      <c r="C132" s="66">
        <v>3</v>
      </c>
      <c r="D132" s="98">
        <f>IFERROR(((B132/C132)-1)*100,IF(B132+C132&lt;&gt;0,100,0))</f>
        <v>366.66666666666669</v>
      </c>
      <c r="E132" s="66">
        <v>9691</v>
      </c>
      <c r="F132" s="66">
        <v>13010</v>
      </c>
      <c r="G132" s="98">
        <f>IFERROR(((E132/F132)-1)*100,IF(E132+F132&lt;&gt;0,100,0))</f>
        <v>-25.511145272867029</v>
      </c>
    </row>
    <row r="133" spans="1:7" s="16" customFormat="1" ht="12" x14ac:dyDescent="0.2">
      <c r="A133" s="81" t="s">
        <v>34</v>
      </c>
      <c r="B133" s="82">
        <f>SUM(B130:B132)</f>
        <v>11326</v>
      </c>
      <c r="C133" s="82">
        <f>SUM(C130:C132)</f>
        <v>29299</v>
      </c>
      <c r="D133" s="98">
        <f>IFERROR(((B133/C133)-1)*100,IF(B133+C133&lt;&gt;0,100,0))</f>
        <v>-61.343390559404767</v>
      </c>
      <c r="E133" s="82">
        <f>SUM(E130:E132)</f>
        <v>5849610</v>
      </c>
      <c r="F133" s="82">
        <f>SUM(F130:F132)</f>
        <v>6291148</v>
      </c>
      <c r="G133" s="98">
        <f>IFERROR(((E133/F133)-1)*100,IF(E133+F133&lt;&gt;0,100,0))</f>
        <v>-7.0184010930914305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9000</v>
      </c>
      <c r="C136" s="66">
        <v>10850</v>
      </c>
      <c r="D136" s="98">
        <f>IFERROR(((B136/C136)-1)*100,)</f>
        <v>-17.050691244239637</v>
      </c>
      <c r="E136" s="66">
        <v>294653</v>
      </c>
      <c r="F136" s="66">
        <v>398801</v>
      </c>
      <c r="G136" s="98">
        <f>IFERROR(((E136/F136)-1)*100,)</f>
        <v>-26.115280553458998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9000</v>
      </c>
      <c r="C138" s="82">
        <f>SUM(C136:C137)</f>
        <v>10850</v>
      </c>
      <c r="D138" s="98">
        <f>IFERROR(((B138/C138)-1)*100,)</f>
        <v>-17.050691244239637</v>
      </c>
      <c r="E138" s="82">
        <f>SUM(E136:E137)</f>
        <v>294653</v>
      </c>
      <c r="F138" s="82">
        <f>SUM(F136:F137)</f>
        <v>398801</v>
      </c>
      <c r="G138" s="98">
        <f>IFERROR(((E138/F138)-1)*100,)</f>
        <v>-26.115280553458998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1173709.43398</v>
      </c>
      <c r="C142" s="66">
        <v>2714947.99125</v>
      </c>
      <c r="D142" s="98">
        <f>IFERROR(((B142/C142)-1)*100,IF(B142+C142&lt;&gt;0,100,0))</f>
        <v>-56.768621801863397</v>
      </c>
      <c r="E142" s="66">
        <v>540721442.87223995</v>
      </c>
      <c r="F142" s="66">
        <v>584896669.78708005</v>
      </c>
      <c r="G142" s="98">
        <f>IFERROR(((E142/F142)-1)*100,IF(E142+F142&lt;&gt;0,100,0))</f>
        <v>-7.5526548870454739</v>
      </c>
    </row>
    <row r="143" spans="1:7" s="32" customFormat="1" x14ac:dyDescent="0.2">
      <c r="A143" s="79" t="s">
        <v>74</v>
      </c>
      <c r="B143" s="67">
        <v>110962.59</v>
      </c>
      <c r="C143" s="66">
        <v>21229.98</v>
      </c>
      <c r="D143" s="98">
        <f>IFERROR(((B143/C143)-1)*100,IF(B143+C143&lt;&gt;0,100,0))</f>
        <v>422.66931009826669</v>
      </c>
      <c r="E143" s="66">
        <v>52238367.130000003</v>
      </c>
      <c r="F143" s="66">
        <v>64019556.579999998</v>
      </c>
      <c r="G143" s="98">
        <f>IFERROR(((E143/F143)-1)*100,IF(E143+F143&lt;&gt;0,100,0))</f>
        <v>-18.402485239456489</v>
      </c>
    </row>
    <row r="144" spans="1:7" s="16" customFormat="1" ht="12" x14ac:dyDescent="0.2">
      <c r="A144" s="81" t="s">
        <v>34</v>
      </c>
      <c r="B144" s="82">
        <f>SUM(B141:B143)</f>
        <v>1284672.0239800001</v>
      </c>
      <c r="C144" s="82">
        <f>SUM(C141:C143)</f>
        <v>2736177.9712499999</v>
      </c>
      <c r="D144" s="98">
        <f>IFERROR(((B144/C144)-1)*100,IF(B144+C144&lt;&gt;0,100,0))</f>
        <v>-53.048667247580084</v>
      </c>
      <c r="E144" s="82">
        <f>SUM(E141:E143)</f>
        <v>594891826.66473997</v>
      </c>
      <c r="F144" s="82">
        <f>SUM(F141:F143)</f>
        <v>648916226.36708009</v>
      </c>
      <c r="G144" s="98">
        <f>IFERROR(((E144/F144)-1)*100,IF(E144+F144&lt;&gt;0,100,0))</f>
        <v>-8.3253272929839639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16803</v>
      </c>
      <c r="C147" s="66">
        <v>13853.7</v>
      </c>
      <c r="D147" s="98">
        <f>IFERROR(((B147/C147)-1)*100,IF(B147+C147&lt;&gt;0,100,0))</f>
        <v>21.288897550834783</v>
      </c>
      <c r="E147" s="66">
        <v>553605.71733000001</v>
      </c>
      <c r="F147" s="66">
        <v>639747.38282000006</v>
      </c>
      <c r="G147" s="98">
        <f>IFERROR(((E147/F147)-1)*100,IF(E147+F147&lt;&gt;0,100,0))</f>
        <v>-13.46495004173185</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16803</v>
      </c>
      <c r="C149" s="82">
        <f>SUM(C147:C148)</f>
        <v>13853.7</v>
      </c>
      <c r="D149" s="98">
        <f>IFERROR(((B149/C149)-1)*100,IF(B149+C149&lt;&gt;0,100,0))</f>
        <v>21.288897550834783</v>
      </c>
      <c r="E149" s="82">
        <f>SUM(E147:E148)</f>
        <v>553605.71733000001</v>
      </c>
      <c r="F149" s="82">
        <f>SUM(F147:F148)</f>
        <v>639747.38282000006</v>
      </c>
      <c r="G149" s="98">
        <f>IFERROR(((E149/F149)-1)*100,IF(E149+F149&lt;&gt;0,100,0))</f>
        <v>-13.46495004173185</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988829</v>
      </c>
      <c r="C153" s="66">
        <v>923863</v>
      </c>
      <c r="D153" s="98">
        <f>IFERROR(((B153/C153)-1)*100,IF(B153+C153&lt;&gt;0,100,0))</f>
        <v>7.0319950035881984</v>
      </c>
      <c r="E153" s="78"/>
      <c r="F153" s="78"/>
      <c r="G153" s="65"/>
    </row>
    <row r="154" spans="1:7" s="16" customFormat="1" ht="12" x14ac:dyDescent="0.2">
      <c r="A154" s="79" t="s">
        <v>74</v>
      </c>
      <c r="B154" s="67">
        <v>1708</v>
      </c>
      <c r="C154" s="66">
        <v>2434</v>
      </c>
      <c r="D154" s="98">
        <f>IFERROR(((B154/C154)-1)*100,IF(B154+C154&lt;&gt;0,100,0))</f>
        <v>-29.827444535743631</v>
      </c>
      <c r="E154" s="78"/>
      <c r="F154" s="78"/>
      <c r="G154" s="65"/>
    </row>
    <row r="155" spans="1:7" s="28" customFormat="1" ht="12" x14ac:dyDescent="0.2">
      <c r="A155" s="81" t="s">
        <v>34</v>
      </c>
      <c r="B155" s="82">
        <f>SUM(B152:B154)</f>
        <v>1021008</v>
      </c>
      <c r="C155" s="82">
        <f>SUM(C152:C154)</f>
        <v>926297</v>
      </c>
      <c r="D155" s="98">
        <f>IFERROR(((B155/C155)-1)*100,IF(B155+C155&lt;&gt;0,100,0))</f>
        <v>10.2246903530941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117556</v>
      </c>
      <c r="C158" s="66">
        <v>275374</v>
      </c>
      <c r="D158" s="98">
        <f>IFERROR(((B158/C158)-1)*100,IF(B158+C158&lt;&gt;0,100,0))</f>
        <v>-57.310421463173725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117556</v>
      </c>
      <c r="C160" s="82">
        <f>SUM(C158:C159)</f>
        <v>275374</v>
      </c>
      <c r="D160" s="98">
        <f>IFERROR(((B160/C160)-1)*100,IF(B160+C160&lt;&gt;0,100,0))</f>
        <v>-57.310421463173725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8014</v>
      </c>
      <c r="C168" s="113">
        <v>9670</v>
      </c>
      <c r="D168" s="111">
        <f>IFERROR(((B168/C168)-1)*100,IF(B168+C168&lt;&gt;0,100,0))</f>
        <v>-17.125129265770422</v>
      </c>
      <c r="E168" s="113">
        <v>190116</v>
      </c>
      <c r="F168" s="113">
        <v>205659</v>
      </c>
      <c r="G168" s="111">
        <f>IFERROR(((E168/F168)-1)*100,IF(E168+F168&lt;&gt;0,100,0))</f>
        <v>-7.5576561200822674</v>
      </c>
    </row>
    <row r="169" spans="1:7" x14ac:dyDescent="0.2">
      <c r="A169" s="101" t="s">
        <v>32</v>
      </c>
      <c r="B169" s="112">
        <v>57019</v>
      </c>
      <c r="C169" s="113">
        <v>63408</v>
      </c>
      <c r="D169" s="111">
        <f t="shared" ref="D169:D171" si="5">IFERROR(((B169/C169)-1)*100,IF(B169+C169&lt;&gt;0,100,0))</f>
        <v>-10.076015644713598</v>
      </c>
      <c r="E169" s="113">
        <v>1337699</v>
      </c>
      <c r="F169" s="113">
        <v>1253709</v>
      </c>
      <c r="G169" s="111">
        <f>IFERROR(((E169/F169)-1)*100,IF(E169+F169&lt;&gt;0,100,0))</f>
        <v>6.699321772436817</v>
      </c>
    </row>
    <row r="170" spans="1:7" x14ac:dyDescent="0.2">
      <c r="A170" s="101" t="s">
        <v>92</v>
      </c>
      <c r="B170" s="112">
        <v>19504400</v>
      </c>
      <c r="C170" s="113">
        <v>16620362</v>
      </c>
      <c r="D170" s="111">
        <f t="shared" si="5"/>
        <v>17.35243793125565</v>
      </c>
      <c r="E170" s="113">
        <v>438532244</v>
      </c>
      <c r="F170" s="113">
        <v>329248564</v>
      </c>
      <c r="G170" s="111">
        <f>IFERROR(((E170/F170)-1)*100,IF(E170+F170&lt;&gt;0,100,0))</f>
        <v>33.191847117668829</v>
      </c>
    </row>
    <row r="171" spans="1:7" x14ac:dyDescent="0.2">
      <c r="A171" s="101" t="s">
        <v>93</v>
      </c>
      <c r="B171" s="112">
        <v>129457</v>
      </c>
      <c r="C171" s="113">
        <v>143627</v>
      </c>
      <c r="D171" s="111">
        <f t="shared" si="5"/>
        <v>-9.865833025823834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421</v>
      </c>
      <c r="C174" s="113">
        <v>359</v>
      </c>
      <c r="D174" s="111">
        <f t="shared" ref="D174:D177" si="6">IFERROR(((B174/C174)-1)*100,IF(B174+C174&lt;&gt;0,100,0))</f>
        <v>17.270194986072429</v>
      </c>
      <c r="E174" s="113">
        <v>9661</v>
      </c>
      <c r="F174" s="113">
        <v>9559</v>
      </c>
      <c r="G174" s="111">
        <f t="shared" ref="G174" si="7">IFERROR(((E174/F174)-1)*100,IF(E174+F174&lt;&gt;0,100,0))</f>
        <v>1.0670572235589537</v>
      </c>
    </row>
    <row r="175" spans="1:7" x14ac:dyDescent="0.2">
      <c r="A175" s="101" t="s">
        <v>32</v>
      </c>
      <c r="B175" s="112">
        <v>8580</v>
      </c>
      <c r="C175" s="113">
        <v>6164</v>
      </c>
      <c r="D175" s="111">
        <f t="shared" si="6"/>
        <v>39.195327709279695</v>
      </c>
      <c r="E175" s="113">
        <v>130027</v>
      </c>
      <c r="F175" s="113">
        <v>107238</v>
      </c>
      <c r="G175" s="111">
        <f t="shared" ref="G175" si="8">IFERROR(((E175/F175)-1)*100,IF(E175+F175&lt;&gt;0,100,0))</f>
        <v>21.250862567373495</v>
      </c>
    </row>
    <row r="176" spans="1:7" x14ac:dyDescent="0.2">
      <c r="A176" s="101" t="s">
        <v>92</v>
      </c>
      <c r="B176" s="112">
        <v>116197</v>
      </c>
      <c r="C176" s="113">
        <v>46481</v>
      </c>
      <c r="D176" s="111">
        <f t="shared" si="6"/>
        <v>149.98816720810652</v>
      </c>
      <c r="E176" s="113">
        <v>2754193</v>
      </c>
      <c r="F176" s="113">
        <v>876985</v>
      </c>
      <c r="G176" s="111">
        <f t="shared" ref="G176" si="9">IFERROR(((E176/F176)-1)*100,IF(E176+F176&lt;&gt;0,100,0))</f>
        <v>214.05246383917626</v>
      </c>
    </row>
    <row r="177" spans="1:7" x14ac:dyDescent="0.2">
      <c r="A177" s="101" t="s">
        <v>93</v>
      </c>
      <c r="B177" s="112">
        <v>62118</v>
      </c>
      <c r="C177" s="113">
        <v>44545</v>
      </c>
      <c r="D177" s="111">
        <f t="shared" si="6"/>
        <v>39.449994387697828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2021-06-07T06:21:33Z</dcterms:modified>
</cp:coreProperties>
</file>