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G149" i="1" s="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<sst xmlns="http://schemas.openxmlformats.org/spreadsheetml/2006/main" count="265" uniqueCount="100">
  <si>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</si>
  <si>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</si>
  <si>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</si>
  <si>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</si>
  <si>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</si>
  <si>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</si>
  <si>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</si>
  <si>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</si>
  <si>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</si>
  <si>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</si>
  <si>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</si>
  <si>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</si>
  <si>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</si>
  <si>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</si>
  <si>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</si>
  <si>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</si>
  <si>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</si>
  <si>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</si>
  <si>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</si>
  <si>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</si>
  <si>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</si>
  <si>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</si>
  <si>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</si>
  <si>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</si>
  <si>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</si>
  <si>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</si>
  <si>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</si>
  <si>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</si>
  <si>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</si>
  <si>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</si>
  <si>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</si>
  <si>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</si>
  <si>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</si>
  <si>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</si>
  <si>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</si>
  <si>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</si>
  <si>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</si>
  <si>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</si>
  <si>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</si>
  <si>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</si>
  <si>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</si>
  <si>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</si>
  <si>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</si>
  <si>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</si>
  <si>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</si>
  <si>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</si>
  <si>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</si>
  <si>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</si>
  <si>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</si>
  <si>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</si>
  <si>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</si>
  <si>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</si>
  <si>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</si>
  <si>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</si>
  <si>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</si>
  <si>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</si>
  <si>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</si>
  <si>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</si>
  <si>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</si>
  <si>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</si>
  <si>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</si>
  <si>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</si>
  <si>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</si>
  <si>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</si>
  <si>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</si>
  <si>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</si>
  <si>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</si>
  <si>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</si>
  <si>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</si>
  <si>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</si>
  <si>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</si>
  <si>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</si>
  <si>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</si>
  <si>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</si>
  <si>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</si>
  <si>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</si>
  <si>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</si>
  <si>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</si>
  <si>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</si>
  <si>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</si>
  <si>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</si>
  <si>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</si>
  <si>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</si>
  <si>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</si>
  <si>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</si>
  <si>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</si>
  <si>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</si>
  <si>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</si>
  <si>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</si>
  <si>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</si>
  <si>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</si>
  <si>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</si>
  <si>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</si>
  <si>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</si>
  <si>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</si>
  <si>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</si>
  <si>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</si>
  <si>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 July 2021</t>
  </si>
  <si>
    <t>02.07.2021</t>
  </si>
  <si>
    <t>26.06.2020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</si>
</sst>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1583467</v>
      </c>
      <c r="C11" s="67">
        <v>1765754</v>
      </c>
      <c r="D11" s="98">
        <f>IFERROR(((B11/C11)-1)*100,IF(B11+C11&lt;&gt;0,100,0))</f>
        <v>-10.323465216559047</v>
      </c>
      <c r="E11" s="67">
        <v>41024937</v>
      </c>
      <c r="F11" s="67">
        <v>49232042</v>
      </c>
      <c r="G11" s="98">
        <f>IFERROR(((E11/F11)-1)*100,IF(E11+F11&lt;&gt;0,100,0))</f>
        <v>-16.670251053165742</v>
      </c>
    </row>
    <row r="12" spans="1:7" s="16" customFormat="1" ht="12" x14ac:dyDescent="0.2">
      <c r="A12" s="64" t="s">
        <v>9</v>
      </c>
      <c r="B12" s="67">
        <v>2381157.2930000001</v>
      </c>
      <c r="C12" s="67">
        <v>3075214.1830000002</v>
      </c>
      <c r="D12" s="98">
        <f>IFERROR(((B12/C12)-1)*100,IF(B12+C12&lt;&gt;0,100,0))</f>
        <v>-22.569383746888118</v>
      </c>
      <c r="E12" s="67">
        <v>64297474.772</v>
      </c>
      <c r="F12" s="67">
        <v>60257585.141000003</v>
      </c>
      <c r="G12" s="98">
        <f>IFERROR(((E12/F12)-1)*100,IF(E12+F12&lt;&gt;0,100,0))</f>
        <v>6.7043669631745795</v>
      </c>
    </row>
    <row r="13" spans="1:7" s="16" customFormat="1" ht="12" x14ac:dyDescent="0.2">
      <c r="A13" s="64" t="s">
        <v>10</v>
      </c>
      <c r="B13" s="67">
        <v>89808126.700365096</v>
      </c>
      <c r="C13" s="67">
        <v>102768423.039938</v>
      </c>
      <c r="D13" s="98">
        <f>IFERROR(((B13/C13)-1)*100,IF(B13+C13&lt;&gt;0,100,0))</f>
        <v>-12.611165916729361</v>
      </c>
      <c r="E13" s="67">
        <v>2830796982.4261298</v>
      </c>
      <c r="F13" s="67">
        <v>3001931505.2730398</v>
      </c>
      <c r="G13" s="98">
        <f>IFERROR(((E13/F13)-1)*100,IF(E13+F13&lt;&gt;0,100,0))</f>
        <v>-5.7008137109825441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273</v>
      </c>
      <c r="C16" s="67">
        <v>209</v>
      </c>
      <c r="D16" s="98">
        <f>IFERROR(((B16/C16)-1)*100,IF(B16+C16&lt;&gt;0,100,0))</f>
        <v>30.622009569377994</v>
      </c>
      <c r="E16" s="67">
        <v>8647</v>
      </c>
      <c r="F16" s="67">
        <v>7700</v>
      </c>
      <c r="G16" s="98">
        <f>IFERROR(((E16/F16)-1)*100,IF(E16+F16&lt;&gt;0,100,0))</f>
        <v>12.298701298701298</v>
      </c>
    </row>
    <row r="17" spans="1:7" s="16" customFormat="1" ht="12" x14ac:dyDescent="0.2">
      <c r="A17" s="64" t="s">
        <v>9</v>
      </c>
      <c r="B17" s="67">
        <v>88599.445000000007</v>
      </c>
      <c r="C17" s="67">
        <v>152064.70699999999</v>
      </c>
      <c r="D17" s="98">
        <f>IFERROR(((B17/C17)-1)*100,IF(B17+C17&lt;&gt;0,100,0))</f>
        <v>-41.7356947920861</v>
      </c>
      <c r="E17" s="67">
        <v>5826889.0779999997</v>
      </c>
      <c r="F17" s="67">
        <v>5017982.82</v>
      </c>
      <c r="G17" s="98">
        <f>IFERROR(((E17/F17)-1)*100,IF(E17+F17&lt;&gt;0,100,0))</f>
        <v>16.120148015971083</v>
      </c>
    </row>
    <row r="18" spans="1:7" s="16" customFormat="1" ht="12" x14ac:dyDescent="0.2">
      <c r="A18" s="64" t="s">
        <v>10</v>
      </c>
      <c r="B18" s="67">
        <v>4722590.6817401396</v>
      </c>
      <c r="C18" s="67">
        <v>5972681.4657888403</v>
      </c>
      <c r="D18" s="98">
        <f>IFERROR(((B18/C18)-1)*100,IF(B18+C18&lt;&gt;0,100,0))</f>
        <v>-20.930143206349538</v>
      </c>
      <c r="E18" s="67">
        <v>205348340.89566499</v>
      </c>
      <c r="F18" s="67">
        <v>158959625.47650099</v>
      </c>
      <c r="G18" s="98">
        <f>IFERROR(((E18/F18)-1)*100,IF(E18+F18&lt;&gt;0,100,0))</f>
        <v>29.182703016635902</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12698775.359719999</v>
      </c>
      <c r="C24" s="66">
        <v>17414248.576639999</v>
      </c>
      <c r="D24" s="65">
        <f>B24-C24</f>
        <v>-4715473.2169199996</v>
      </c>
      <c r="E24" s="67">
        <v>513157258.86488003</v>
      </c>
      <c r="F24" s="67">
        <v>491911466.36729997</v>
      </c>
      <c r="G24" s="65">
        <f>E24-F24</f>
        <v>21245792.497580051</v>
      </c>
    </row>
    <row r="25" spans="1:7" s="16" customFormat="1" ht="12" x14ac:dyDescent="0.2">
      <c r="A25" s="68" t="s">
        <v>15</v>
      </c>
      <c r="B25" s="66">
        <v>16345668.69805</v>
      </c>
      <c r="C25" s="66">
        <v>19434767.22631</v>
      </c>
      <c r="D25" s="65">
        <f>B25-C25</f>
        <v>-3089098.5282600001</v>
      </c>
      <c r="E25" s="67">
        <v>555207011.30009997</v>
      </c>
      <c r="F25" s="67">
        <v>542957444.34642005</v>
      </c>
      <c r="G25" s="65">
        <f>E25-F25</f>
        <v>12249566.953679919</v>
      </c>
    </row>
    <row r="26" spans="1:7" s="28" customFormat="1" ht="12" x14ac:dyDescent="0.2">
      <c r="A26" s="69" t="s">
        <v>16</v>
      </c>
      <c r="B26" s="70">
        <f>B24-B25</f>
        <v>-3646893.3383300006</v>
      </c>
      <c r="C26" s="70">
        <f>C24-C25</f>
        <v>-2020518.6496700011</v>
      </c>
      <c r="D26" s="70"/>
      <c r="E26" s="70">
        <f>E24-E25</f>
        <v>-42049752.435219944</v>
      </c>
      <c r="F26" s="70">
        <f>F24-F25</f>
        <v>-51045977.979120076</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66323.763327160006</v>
      </c>
      <c r="C33" s="126">
        <v>53648.049958540003</v>
      </c>
      <c r="D33" s="98">
        <f t="shared" ref="D33:D42" si="0">IFERROR(((B33/C33)-1)*100,IF(B33+C33&lt;&gt;0,100,0))</f>
        <v>23.62753795975059</v>
      </c>
      <c r="E33" s="64"/>
      <c r="F33" s="126">
        <v>66945.98</v>
      </c>
      <c r="G33" s="126">
        <v>65737.73</v>
      </c>
    </row>
    <row r="34" spans="1:7" s="16" customFormat="1" ht="12" x14ac:dyDescent="0.2">
      <c r="A34" s="64" t="s">
        <v>23</v>
      </c>
      <c r="B34" s="126">
        <v>73111.360865530005</v>
      </c>
      <c r="C34" s="126">
        <v>56112.90474867</v>
      </c>
      <c r="D34" s="98">
        <f t="shared" si="0"/>
        <v>30.293309877640763</v>
      </c>
      <c r="E34" s="64"/>
      <c r="F34" s="126">
        <v>73922.210000000006</v>
      </c>
      <c r="G34" s="126">
        <v>71655.98</v>
      </c>
    </row>
    <row r="35" spans="1:7" s="16" customFormat="1" ht="12" x14ac:dyDescent="0.2">
      <c r="A35" s="64" t="s">
        <v>24</v>
      </c>
      <c r="B35" s="126">
        <v>56268.47128428</v>
      </c>
      <c r="C35" s="126">
        <v>35847.40805582</v>
      </c>
      <c r="D35" s="98">
        <f t="shared" si="0"/>
        <v>56.966638136462258</v>
      </c>
      <c r="E35" s="64"/>
      <c r="F35" s="126">
        <v>57049.73</v>
      </c>
      <c r="G35" s="126">
        <v>55896.09</v>
      </c>
    </row>
    <row r="36" spans="1:7" s="16" customFormat="1" ht="12" x14ac:dyDescent="0.2">
      <c r="A36" s="64" t="s">
        <v>25</v>
      </c>
      <c r="B36" s="126">
        <v>60292.644312099997</v>
      </c>
      <c r="C36" s="126">
        <v>49477.848838010003</v>
      </c>
      <c r="D36" s="98">
        <f t="shared" si="0"/>
        <v>21.857853015189743</v>
      </c>
      <c r="E36" s="64"/>
      <c r="F36" s="126">
        <v>60879.839999999997</v>
      </c>
      <c r="G36" s="126">
        <v>59774.67</v>
      </c>
    </row>
    <row r="37" spans="1:7" s="16" customFormat="1" ht="12" x14ac:dyDescent="0.2">
      <c r="A37" s="64" t="s">
        <v>79</v>
      </c>
      <c r="B37" s="126">
        <v>64228.241116060002</v>
      </c>
      <c r="C37" s="126">
        <v>50189.632680210001</v>
      </c>
      <c r="D37" s="98">
        <f t="shared" si="0"/>
        <v>27.97113205689088</v>
      </c>
      <c r="E37" s="64"/>
      <c r="F37" s="126">
        <v>65143.47</v>
      </c>
      <c r="G37" s="126">
        <v>62540.89</v>
      </c>
    </row>
    <row r="38" spans="1:7" s="16" customFormat="1" ht="12" x14ac:dyDescent="0.2">
      <c r="A38" s="64" t="s">
        <v>26</v>
      </c>
      <c r="B38" s="126">
        <v>86859.089825639996</v>
      </c>
      <c r="C38" s="126">
        <v>74797.249827819993</v>
      </c>
      <c r="D38" s="98">
        <f t="shared" si="0"/>
        <v>16.126047449051704</v>
      </c>
      <c r="E38" s="64"/>
      <c r="F38" s="126">
        <v>88170.96</v>
      </c>
      <c r="G38" s="126">
        <v>86198.79</v>
      </c>
    </row>
    <row r="39" spans="1:7" s="16" customFormat="1" ht="12" x14ac:dyDescent="0.2">
      <c r="A39" s="64" t="s">
        <v>27</v>
      </c>
      <c r="B39" s="126">
        <v>12977.84036513</v>
      </c>
      <c r="C39" s="126">
        <v>9956.0102185300002</v>
      </c>
      <c r="D39" s="98">
        <f t="shared" si="0"/>
        <v>30.351818452092449</v>
      </c>
      <c r="E39" s="64"/>
      <c r="F39" s="126">
        <v>13241.57</v>
      </c>
      <c r="G39" s="126">
        <v>12696.38</v>
      </c>
    </row>
    <row r="40" spans="1:7" s="16" customFormat="1" ht="12" x14ac:dyDescent="0.2">
      <c r="A40" s="64" t="s">
        <v>28</v>
      </c>
      <c r="B40" s="126">
        <v>83462.266553909998</v>
      </c>
      <c r="C40" s="126">
        <v>70285.197591329998</v>
      </c>
      <c r="D40" s="98">
        <f t="shared" si="0"/>
        <v>18.748000168111425</v>
      </c>
      <c r="E40" s="64"/>
      <c r="F40" s="126">
        <v>84851.12</v>
      </c>
      <c r="G40" s="126">
        <v>82617.350000000006</v>
      </c>
    </row>
    <row r="41" spans="1:7" s="16" customFormat="1" ht="12" x14ac:dyDescent="0.2">
      <c r="A41" s="64" t="s">
        <v>29</v>
      </c>
      <c r="B41" s="72"/>
      <c r="C41" s="126">
        <v>4698.6373346600003</v>
      </c>
      <c r="D41" s="98">
        <f t="shared" si="0"/>
        <v>-100</v>
      </c>
      <c r="E41" s="64"/>
      <c r="F41" s="72"/>
      <c r="G41" s="72"/>
    </row>
    <row r="42" spans="1:7" s="16" customFormat="1" ht="12" x14ac:dyDescent="0.2">
      <c r="A42" s="64" t="s">
        <v>78</v>
      </c>
      <c r="B42" s="126">
        <v>1132.00509278</v>
      </c>
      <c r="C42" s="126">
        <v>827.01351952000005</v>
      </c>
      <c r="D42" s="98">
        <f t="shared" si="0"/>
        <v>36.878668372557868</v>
      </c>
      <c r="E42" s="64"/>
      <c r="F42" s="126">
        <v>1155.5999999999999</v>
      </c>
      <c r="G42" s="126">
        <v>1117.93</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18756.658356735101</v>
      </c>
      <c r="D48" s="72"/>
      <c r="E48" s="127">
        <v>16705.361634071101</v>
      </c>
      <c r="F48" s="72"/>
      <c r="G48" s="98">
        <f>IFERROR(((C48/E48)-1)*100,IF(C48+E48&lt;&gt;0,100,0))</f>
        <v>12.279271575182893</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4699</v>
      </c>
      <c r="D54" s="75"/>
      <c r="E54" s="128">
        <v>1037021</v>
      </c>
      <c r="F54" s="128">
        <v>110065530.41</v>
      </c>
      <c r="G54" s="128">
        <v>9148211.2799999993</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6690</v>
      </c>
      <c r="C68" s="66">
        <v>7063</v>
      </c>
      <c r="D68" s="98">
        <f>IFERROR(((B68/C68)-1)*100,IF(B68+C68&lt;&gt;0,100,0))</f>
        <v>-5.2810420501203437</v>
      </c>
      <c r="E68" s="66">
        <v>173792</v>
      </c>
      <c r="F68" s="66">
        <v>183836</v>
      </c>
      <c r="G68" s="98">
        <f>IFERROR(((E68/F68)-1)*100,IF(E68+F68&lt;&gt;0,100,0))</f>
        <v>-5.4635653517265403</v>
      </c>
    </row>
    <row r="69" spans="1:7" s="16" customFormat="1" ht="12" x14ac:dyDescent="0.2">
      <c r="A69" s="79" t="s">
        <v>54</v>
      </c>
      <c r="B69" s="67">
        <v>197176283.66800001</v>
      </c>
      <c r="C69" s="66">
        <v>232015775.472</v>
      </c>
      <c r="D69" s="98">
        <f>IFERROR(((B69/C69)-1)*100,IF(B69+C69&lt;&gt;0,100,0))</f>
        <v>-15.016001275397961</v>
      </c>
      <c r="E69" s="66">
        <v>5475033346.3800001</v>
      </c>
      <c r="F69" s="66">
        <v>6231938418.6289997</v>
      </c>
      <c r="G69" s="98">
        <f>IFERROR(((E69/F69)-1)*100,IF(E69+F69&lt;&gt;0,100,0))</f>
        <v>-12.145580097300057</v>
      </c>
    </row>
    <row r="70" spans="1:7" s="62" customFormat="1" ht="12" x14ac:dyDescent="0.2">
      <c r="A70" s="79" t="s">
        <v>55</v>
      </c>
      <c r="B70" s="67">
        <v>196856454.76378</v>
      </c>
      <c r="C70" s="66">
        <v>226849541.53101</v>
      </c>
      <c r="D70" s="98">
        <f>IFERROR(((B70/C70)-1)*100,IF(B70+C70&lt;&gt;0,100,0))</f>
        <v>-13.221576982173444</v>
      </c>
      <c r="E70" s="66">
        <v>5380221464.41922</v>
      </c>
      <c r="F70" s="66">
        <v>6003247073.2098799</v>
      </c>
      <c r="G70" s="98">
        <f>IFERROR(((E70/F70)-1)*100,IF(E70+F70&lt;&gt;0,100,0))</f>
        <v>-10.378143714440425</v>
      </c>
    </row>
    <row r="71" spans="1:7" s="16" customFormat="1" ht="12" x14ac:dyDescent="0.2">
      <c r="A71" s="79" t="s">
        <v>94</v>
      </c>
      <c r="B71" s="98">
        <f>IFERROR(B69/B68/1000,)</f>
        <v>29.473286049028403</v>
      </c>
      <c r="C71" s="98">
        <f>IFERROR(C69/C68/1000,)</f>
        <v>32.849465591391763</v>
      </c>
      <c r="D71" s="98">
        <f>IFERROR(((B71/C71)-1)*100,IF(B71+C71&lt;&gt;0,100,0))</f>
        <v>-10.277730494489667</v>
      </c>
      <c r="E71" s="98">
        <f>IFERROR(E69/E68/1000,)</f>
        <v>31.503368085872768</v>
      </c>
      <c r="F71" s="98">
        <f>IFERROR(F69/F68/1000,)</f>
        <v>33.899445258975391</v>
      </c>
      <c r="G71" s="98">
        <f>IFERROR(((E71/F71)-1)*100,IF(E71+F71&lt;&gt;0,100,0))</f>
        <v>-7.0681899210967902</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2939</v>
      </c>
      <c r="C74" s="66">
        <v>2715</v>
      </c>
      <c r="D74" s="98">
        <f>IFERROR(((B74/C74)-1)*100,IF(B74+C74&lt;&gt;0,100,0))</f>
        <v>8.2504604051565344</v>
      </c>
      <c r="E74" s="66">
        <v>74986</v>
      </c>
      <c r="F74" s="66">
        <v>80582</v>
      </c>
      <c r="G74" s="98">
        <f>IFERROR(((E74/F74)-1)*100,IF(E74+F74&lt;&gt;0,100,0))</f>
        <v>-6.9444789158869202</v>
      </c>
    </row>
    <row r="75" spans="1:7" s="16" customFormat="1" ht="12" x14ac:dyDescent="0.2">
      <c r="A75" s="79" t="s">
        <v>54</v>
      </c>
      <c r="B75" s="67">
        <v>454423436.38999999</v>
      </c>
      <c r="C75" s="66">
        <v>397042688.80000001</v>
      </c>
      <c r="D75" s="98">
        <f>IFERROR(((B75/C75)-1)*100,IF(B75+C75&lt;&gt;0,100,0))</f>
        <v>14.452034808504944</v>
      </c>
      <c r="E75" s="66">
        <v>11487609745.483</v>
      </c>
      <c r="F75" s="66">
        <v>11184578078.016001</v>
      </c>
      <c r="G75" s="98">
        <f>IFERROR(((E75/F75)-1)*100,IF(E75+F75&lt;&gt;0,100,0))</f>
        <v>2.7093705757450737</v>
      </c>
    </row>
    <row r="76" spans="1:7" s="16" customFormat="1" ht="12" x14ac:dyDescent="0.2">
      <c r="A76" s="79" t="s">
        <v>55</v>
      </c>
      <c r="B76" s="67">
        <v>445739446.01075</v>
      </c>
      <c r="C76" s="66">
        <v>380102607.91216999</v>
      </c>
      <c r="D76" s="98">
        <f>IFERROR(((B76/C76)-1)*100,IF(B76+C76&lt;&gt;0,100,0))</f>
        <v>17.268189360528318</v>
      </c>
      <c r="E76" s="66">
        <v>11122200031.4284</v>
      </c>
      <c r="F76" s="66">
        <v>10989568581.8022</v>
      </c>
      <c r="G76" s="98">
        <f>IFERROR(((E76/F76)-1)*100,IF(E76+F76&lt;&gt;0,100,0))</f>
        <v>1.2068849531166048</v>
      </c>
    </row>
    <row r="77" spans="1:7" s="16" customFormat="1" ht="12" x14ac:dyDescent="0.2">
      <c r="A77" s="79" t="s">
        <v>94</v>
      </c>
      <c r="B77" s="98">
        <f>IFERROR(B75/B74/1000,)</f>
        <v>154.61838597822387</v>
      </c>
      <c r="C77" s="98">
        <f>IFERROR(C75/C74/1000,)</f>
        <v>146.24040103130756</v>
      </c>
      <c r="D77" s="98">
        <f>IFERROR(((B77/C77)-1)*100,IF(B77+C77&lt;&gt;0,100,0))</f>
        <v>5.7289127271489937</v>
      </c>
      <c r="E77" s="98">
        <f>IFERROR(E75/E74/1000,)</f>
        <v>153.19672666208359</v>
      </c>
      <c r="F77" s="98">
        <f>IFERROR(F75/F74/1000,)</f>
        <v>138.7974743493088</v>
      </c>
      <c r="G77" s="98">
        <f>IFERROR(((E77/F77)-1)*100,IF(E77+F77&lt;&gt;0,100,0))</f>
        <v>10.374289863903785</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140</v>
      </c>
      <c r="C80" s="66">
        <v>339</v>
      </c>
      <c r="D80" s="98">
        <f>IFERROR(((B80/C80)-1)*100,IF(B80+C80&lt;&gt;0,100,0))</f>
        <v>-58.702064896755161</v>
      </c>
      <c r="E80" s="66">
        <v>4232</v>
      </c>
      <c r="F80" s="66">
        <v>6486</v>
      </c>
      <c r="G80" s="98">
        <f>IFERROR(((E80/F80)-1)*100,IF(E80+F80&lt;&gt;0,100,0))</f>
        <v>-34.751773049645386</v>
      </c>
    </row>
    <row r="81" spans="1:7" s="16" customFormat="1" ht="12" x14ac:dyDescent="0.2">
      <c r="A81" s="79" t="s">
        <v>54</v>
      </c>
      <c r="B81" s="67">
        <v>13377479.879000001</v>
      </c>
      <c r="C81" s="66">
        <v>35029379.059</v>
      </c>
      <c r="D81" s="98">
        <f>IFERROR(((B81/C81)-1)*100,IF(B81+C81&lt;&gt;0,100,0))</f>
        <v>-61.810685092452523</v>
      </c>
      <c r="E81" s="66">
        <v>367031840.852</v>
      </c>
      <c r="F81" s="66">
        <v>560226479.38399994</v>
      </c>
      <c r="G81" s="98">
        <f>IFERROR(((E81/F81)-1)*100,IF(E81+F81&lt;&gt;0,100,0))</f>
        <v>-34.485095874873352</v>
      </c>
    </row>
    <row r="82" spans="1:7" s="16" customFormat="1" ht="12" x14ac:dyDescent="0.2">
      <c r="A82" s="79" t="s">
        <v>55</v>
      </c>
      <c r="B82" s="67">
        <v>377487.09839977999</v>
      </c>
      <c r="C82" s="66">
        <v>17511484.905719701</v>
      </c>
      <c r="D82" s="98">
        <f>IFERROR(((B82/C82)-1)*100,IF(B82+C82&lt;&gt;0,100,0))</f>
        <v>-97.844345579874371</v>
      </c>
      <c r="E82" s="66">
        <v>108010262.924633</v>
      </c>
      <c r="F82" s="66">
        <v>191670227.38659599</v>
      </c>
      <c r="G82" s="98">
        <f>IFERROR(((E82/F82)-1)*100,IF(E82+F82&lt;&gt;0,100,0))</f>
        <v>-43.647866234969342</v>
      </c>
    </row>
    <row r="83" spans="1:7" s="32" customFormat="1" x14ac:dyDescent="0.2">
      <c r="A83" s="79" t="s">
        <v>94</v>
      </c>
      <c r="B83" s="98">
        <f>IFERROR(B81/B80/1000,)</f>
        <v>95.553427707142859</v>
      </c>
      <c r="C83" s="98">
        <f>IFERROR(C81/C80/1000,)</f>
        <v>103.33150164896755</v>
      </c>
      <c r="D83" s="98">
        <f>IFERROR(((B83/C83)-1)*100,IF(B83+C83&lt;&gt;0,100,0))</f>
        <v>-7.5273017595814622</v>
      </c>
      <c r="E83" s="98">
        <f>IFERROR(E81/E80/1000,)</f>
        <v>86.72775067391305</v>
      </c>
      <c r="F83" s="98">
        <f>IFERROR(F81/F80/1000,)</f>
        <v>86.374727009559038</v>
      </c>
      <c r="G83" s="98">
        <f>IFERROR(((E83/F83)-1)*100,IF(E83+F83&lt;&gt;0,100,0))</f>
        <v>0.40871175698760087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9769</v>
      </c>
      <c r="C86" s="64">
        <f>C68+C74+C80</f>
        <v>10117</v>
      </c>
      <c r="D86" s="98">
        <f>IFERROR(((B86/C86)-1)*100,IF(B86+C86&lt;&gt;0,100,0))</f>
        <v>-3.4397548680438872</v>
      </c>
      <c r="E86" s="64">
        <f>E68+E74+E80</f>
        <v>253010</v>
      </c>
      <c r="F86" s="64">
        <f>F68+F74+F80</f>
        <v>270904</v>
      </c>
      <c r="G86" s="98">
        <f>IFERROR(((E86/F86)-1)*100,IF(E86+F86&lt;&gt;0,100,0))</f>
        <v>-6.6052919115258568</v>
      </c>
    </row>
    <row r="87" spans="1:7" s="62" customFormat="1" ht="12" x14ac:dyDescent="0.2">
      <c r="A87" s="79" t="s">
        <v>54</v>
      </c>
      <c r="B87" s="64">
        <f t="shared" ref="B87:C87" si="1">B69+B75+B81</f>
        <v>664977199.93699992</v>
      </c>
      <c r="C87" s="64">
        <f t="shared" si="1"/>
        <v>664087843.33100009</v>
      </c>
      <c r="D87" s="98">
        <f>IFERROR(((B87/C87)-1)*100,IF(B87+C87&lt;&gt;0,100,0))</f>
        <v>0.13392153085334257</v>
      </c>
      <c r="E87" s="64">
        <f t="shared" ref="E87:F87" si="2">E69+E75+E81</f>
        <v>17329674932.715</v>
      </c>
      <c r="F87" s="64">
        <f t="shared" si="2"/>
        <v>17976742976.028999</v>
      </c>
      <c r="G87" s="98">
        <f>IFERROR(((E87/F87)-1)*100,IF(E87+F87&lt;&gt;0,100,0))</f>
        <v>-3.5994731869773533</v>
      </c>
    </row>
    <row r="88" spans="1:7" s="62" customFormat="1" ht="12" x14ac:dyDescent="0.2">
      <c r="A88" s="79" t="s">
        <v>55</v>
      </c>
      <c r="B88" s="64">
        <f t="shared" ref="B88:C88" si="3">B70+B76+B82</f>
        <v>642973387.87292969</v>
      </c>
      <c r="C88" s="64">
        <f t="shared" si="3"/>
        <v>624463634.34889972</v>
      </c>
      <c r="D88" s="98">
        <f>IFERROR(((B88/C88)-1)*100,IF(B88+C88&lt;&gt;0,100,0))</f>
        <v>2.9641043138291412</v>
      </c>
      <c r="E88" s="64">
        <f t="shared" ref="E88:F88" si="4">E70+E76+E82</f>
        <v>16610431758.772253</v>
      </c>
      <c r="F88" s="64">
        <f t="shared" si="4"/>
        <v>17184485882.398678</v>
      </c>
      <c r="G88" s="98">
        <f>IFERROR(((E88/F88)-1)*100,IF(E88+F88&lt;&gt;0,100,0))</f>
        <v>-3.3405370841754656</v>
      </c>
    </row>
    <row r="89" spans="1:7" s="63" customFormat="1" x14ac:dyDescent="0.2">
      <c r="A89" s="79" t="s">
        <v>95</v>
      </c>
      <c r="B89" s="98">
        <f>IFERROR((B75/B87)*100,IF(B75+B87&lt;&gt;0,100,0))</f>
        <v>68.336694315692654</v>
      </c>
      <c r="C89" s="98">
        <f>IFERROR((C75/C87)*100,IF(C75+C87&lt;&gt;0,100,0))</f>
        <v>59.787676101473629</v>
      </c>
      <c r="D89" s="98">
        <f>IFERROR(((B89/C89)-1)*100,IF(B89+C89&lt;&gt;0,100,0))</f>
        <v>14.298963886318884</v>
      </c>
      <c r="E89" s="98">
        <f>IFERROR((E75/E87)*100,IF(E75+E87&lt;&gt;0,100,0))</f>
        <v>66.288662598030996</v>
      </c>
      <c r="F89" s="98">
        <f>IFERROR((F75/F87)*100,IF(F75+F87&lt;&gt;0,100,0))</f>
        <v>62.216932694259583</v>
      </c>
      <c r="G89" s="98">
        <f>IFERROR(((E89/F89)-1)*100,IF(E89+F89&lt;&gt;0,100,0))</f>
        <v>6.5444079729553906</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19854368.879999999</v>
      </c>
      <c r="C95" s="129">
        <v>30995286.837000001</v>
      </c>
      <c r="D95" s="65">
        <f>B95-C95</f>
        <v>-11140917.957000002</v>
      </c>
      <c r="E95" s="129">
        <v>628402841.49199998</v>
      </c>
      <c r="F95" s="129">
        <v>791918714.04200006</v>
      </c>
      <c r="G95" s="80">
        <f>E95-F95</f>
        <v>-163515872.55000007</v>
      </c>
    </row>
    <row r="96" spans="1:7" s="16" customFormat="1" ht="13.5" x14ac:dyDescent="0.2">
      <c r="A96" s="79" t="s">
        <v>88</v>
      </c>
      <c r="B96" s="66">
        <v>20173199.248</v>
      </c>
      <c r="C96" s="129">
        <v>33161155.813000001</v>
      </c>
      <c r="D96" s="65">
        <f>B96-C96</f>
        <v>-12987956.565000001</v>
      </c>
      <c r="E96" s="129">
        <v>670661894.55200005</v>
      </c>
      <c r="F96" s="129">
        <v>852918320.23000002</v>
      </c>
      <c r="G96" s="80">
        <f>E96-F96</f>
        <v>-182256425.67799997</v>
      </c>
    </row>
    <row r="97" spans="1:7" s="28" customFormat="1" ht="12" x14ac:dyDescent="0.2">
      <c r="A97" s="81" t="s">
        <v>16</v>
      </c>
      <c r="B97" s="65">
        <f>B95-B96</f>
        <v>-318830.36800000072</v>
      </c>
      <c r="C97" s="65">
        <f>C95-C96</f>
        <v>-2165868.9759999998</v>
      </c>
      <c r="D97" s="82"/>
      <c r="E97" s="65">
        <f>E95-E96</f>
        <v>-42259053.060000062</v>
      </c>
      <c r="F97" s="82">
        <f>F95-F96</f>
        <v>-60999606.187999964</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1">
        <v>795.66464626903598</v>
      </c>
      <c r="C104" s="130">
        <v>703.988150170484</v>
      </c>
      <c r="D104" s="98">
        <f>IFERROR(((B104/C104)-1)*100,IF(B104+C104&lt;&gt;0,100,0))</f>
        <v>13.022448755188677</v>
      </c>
      <c r="E104" s="84"/>
      <c r="F104" s="131">
        <v>796.87497966928095</v>
      </c>
      <c r="G104" s="131">
        <v>793.74459953303904</v>
      </c>
    </row>
    <row r="105" spans="1:7" s="16" customFormat="1" ht="12" x14ac:dyDescent="0.2">
      <c r="A105" s="79" t="s">
        <v>50</v>
      </c>
      <c r="B105" s="131">
        <v>785.667790160511</v>
      </c>
      <c r="C105" s="130">
        <v>695.85732400480401</v>
      </c>
      <c r="D105" s="98">
        <f>IFERROR(((B105/C105)-1)*100,IF(B105+C105&lt;&gt;0,100,0))</f>
        <v>12.906448356227539</v>
      </c>
      <c r="E105" s="84"/>
      <c r="F105" s="131">
        <v>786.91303162289603</v>
      </c>
      <c r="G105" s="131">
        <v>783.83122581020905</v>
      </c>
    </row>
    <row r="106" spans="1:7" s="16" customFormat="1" ht="12" x14ac:dyDescent="0.2">
      <c r="A106" s="79" t="s">
        <v>51</v>
      </c>
      <c r="B106" s="131">
        <v>838.66250384951297</v>
      </c>
      <c r="C106" s="130">
        <v>736.51171628549798</v>
      </c>
      <c r="D106" s="98">
        <f>IFERROR(((B106/C106)-1)*100,IF(B106+C106&lt;&gt;0,100,0))</f>
        <v>13.869540063693675</v>
      </c>
      <c r="E106" s="84"/>
      <c r="F106" s="131">
        <v>839.51422829344597</v>
      </c>
      <c r="G106" s="131">
        <v>836.137012609983</v>
      </c>
    </row>
    <row r="107" spans="1:7" s="28" customFormat="1" ht="12" x14ac:dyDescent="0.2">
      <c r="A107" s="81" t="s">
        <v>52</v>
      </c>
      <c r="B107" s="85"/>
      <c r="C107" s="84"/>
      <c r="D107" s="86"/>
      <c r="E107" s="84"/>
      <c r="F107" s="71"/>
      <c r="G107" s="71"/>
    </row>
    <row r="108" spans="1:7" s="16" customFormat="1" ht="12" x14ac:dyDescent="0.2">
      <c r="A108" s="79" t="s">
        <v>56</v>
      </c>
      <c r="B108" s="131">
        <v>596.63405514573401</v>
      </c>
      <c r="C108" s="130">
        <v>568.77472065987502</v>
      </c>
      <c r="D108" s="98">
        <f>IFERROR(((B108/C108)-1)*100,IF(B108+C108&lt;&gt;0,100,0))</f>
        <v>4.8981316282020071</v>
      </c>
      <c r="E108" s="84"/>
      <c r="F108" s="131">
        <v>597.52430320722704</v>
      </c>
      <c r="G108" s="131">
        <v>596.63405514573401</v>
      </c>
    </row>
    <row r="109" spans="1:7" s="16" customFormat="1" ht="12" x14ac:dyDescent="0.2">
      <c r="A109" s="79" t="s">
        <v>57</v>
      </c>
      <c r="B109" s="131">
        <v>786.78302121935405</v>
      </c>
      <c r="C109" s="130">
        <v>726.51571128154205</v>
      </c>
      <c r="D109" s="98">
        <f>IFERROR(((B109/C109)-1)*100,IF(B109+C109&lt;&gt;0,100,0))</f>
        <v>8.2953897626663942</v>
      </c>
      <c r="E109" s="84"/>
      <c r="F109" s="131">
        <v>790.36135444573597</v>
      </c>
      <c r="G109" s="131">
        <v>786.130444805455</v>
      </c>
    </row>
    <row r="110" spans="1:7" s="16" customFormat="1" ht="12" x14ac:dyDescent="0.2">
      <c r="A110" s="79" t="s">
        <v>59</v>
      </c>
      <c r="B110" s="131">
        <v>903.08157059024995</v>
      </c>
      <c r="C110" s="130">
        <v>803.98226006164896</v>
      </c>
      <c r="D110" s="98">
        <f>IFERROR(((B110/C110)-1)*100,IF(B110+C110&lt;&gt;0,100,0))</f>
        <v>12.326056861130507</v>
      </c>
      <c r="E110" s="84"/>
      <c r="F110" s="131">
        <v>904.605282872408</v>
      </c>
      <c r="G110" s="131">
        <v>900.871984472039</v>
      </c>
    </row>
    <row r="111" spans="1:7" s="16" customFormat="1" ht="12" x14ac:dyDescent="0.2">
      <c r="A111" s="79" t="s">
        <v>58</v>
      </c>
      <c r="B111" s="131">
        <v>850.20992361703998</v>
      </c>
      <c r="C111" s="130">
        <v>725.85873454948296</v>
      </c>
      <c r="D111" s="98">
        <f>IFERROR(((B111/C111)-1)*100,IF(B111+C111&lt;&gt;0,100,0))</f>
        <v>17.131596431740647</v>
      </c>
      <c r="E111" s="84"/>
      <c r="F111" s="131">
        <v>850.71135840273405</v>
      </c>
      <c r="G111" s="131">
        <v>845.30394067019802</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1</v>
      </c>
      <c r="D119" s="98">
        <f>IFERROR(((B119/C119)-1)*100,IF(B119+C119&lt;&gt;0,100,0))</f>
        <v>-100</v>
      </c>
      <c r="E119" s="66">
        <v>11</v>
      </c>
      <c r="F119" s="66">
        <v>2</v>
      </c>
      <c r="G119" s="98">
        <f>IFERROR(((E119/F119)-1)*100,IF(E119+F119&lt;&gt;0,100,0))</f>
        <v>450</v>
      </c>
    </row>
    <row r="120" spans="1:7" s="16" customFormat="1" ht="12" x14ac:dyDescent="0.2">
      <c r="A120" s="79" t="s">
        <v>72</v>
      </c>
      <c r="B120" s="67">
        <v>56</v>
      </c>
      <c r="C120" s="66">
        <v>98</v>
      </c>
      <c r="D120" s="98">
        <f>IFERROR(((B120/C120)-1)*100,IF(B120+C120&lt;&gt;0,100,0))</f>
        <v>-42.857142857142861</v>
      </c>
      <c r="E120" s="66">
        <v>5602</v>
      </c>
      <c r="F120" s="66">
        <v>8128</v>
      </c>
      <c r="G120" s="98">
        <f>IFERROR(((E120/F120)-1)*100,IF(E120+F120&lt;&gt;0,100,0))</f>
        <v>-31.077755905511808</v>
      </c>
    </row>
    <row r="121" spans="1:7" s="16" customFormat="1" ht="12" x14ac:dyDescent="0.2">
      <c r="A121" s="79" t="s">
        <v>74</v>
      </c>
      <c r="B121" s="67">
        <v>1</v>
      </c>
      <c r="C121" s="66">
        <v>11</v>
      </c>
      <c r="D121" s="98">
        <f>IFERROR(((B121/C121)-1)*100,IF(B121+C121&lt;&gt;0,100,0))</f>
        <v>-90.909090909090907</v>
      </c>
      <c r="E121" s="66">
        <v>228</v>
      </c>
      <c r="F121" s="66">
        <v>227</v>
      </c>
      <c r="G121" s="98">
        <f>IFERROR(((E121/F121)-1)*100,IF(E121+F121&lt;&gt;0,100,0))</f>
        <v>0.4405286343612369</v>
      </c>
    </row>
    <row r="122" spans="1:7" s="28" customFormat="1" ht="12" x14ac:dyDescent="0.2">
      <c r="A122" s="81" t="s">
        <v>34</v>
      </c>
      <c r="B122" s="82">
        <f>SUM(B119:B121)</f>
        <v>57</v>
      </c>
      <c r="C122" s="82">
        <f>SUM(C119:C121)</f>
        <v>110</v>
      </c>
      <c r="D122" s="98">
        <f>IFERROR(((B122/C122)-1)*100,IF(B122+C122&lt;&gt;0,100,0))</f>
        <v>-48.18181818181818</v>
      </c>
      <c r="E122" s="82">
        <f>SUM(E119:E121)</f>
        <v>5841</v>
      </c>
      <c r="F122" s="82">
        <f>SUM(F119:F121)</f>
        <v>8357</v>
      </c>
      <c r="G122" s="98">
        <f>IFERROR(((E122/F122)-1)*100,IF(E122+F122&lt;&gt;0,100,0))</f>
        <v>-30.106497546966615</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0</v>
      </c>
      <c r="C125" s="66">
        <v>17</v>
      </c>
      <c r="D125" s="98">
        <f>IFERROR(((B125/C125)-1)*100,IF(B125+C125&lt;&gt;0,100,0))</f>
        <v>-100</v>
      </c>
      <c r="E125" s="66">
        <v>661</v>
      </c>
      <c r="F125" s="66">
        <v>886</v>
      </c>
      <c r="G125" s="98">
        <f>IFERROR(((E125/F125)-1)*100,IF(E125+F125&lt;&gt;0,100,0))</f>
        <v>-25.395033860045146</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0</v>
      </c>
      <c r="C127" s="82">
        <f>SUM(C125:C126)</f>
        <v>17</v>
      </c>
      <c r="D127" s="98">
        <f>IFERROR(((B127/C127)-1)*100,IF(B127+C127&lt;&gt;0,100,0))</f>
        <v>-100</v>
      </c>
      <c r="E127" s="82">
        <f>SUM(E125:E126)</f>
        <v>661</v>
      </c>
      <c r="F127" s="82">
        <f>SUM(F125:F126)</f>
        <v>886</v>
      </c>
      <c r="G127" s="98">
        <f>IFERROR(((E127/F127)-1)*100,IF(E127+F127&lt;&gt;0,100,0))</f>
        <v>-25.395033860045146</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25</v>
      </c>
      <c r="D130" s="98">
        <f>IFERROR(((B130/C130)-1)*100,IF(B130+C130&lt;&gt;0,100,0))</f>
        <v>-100</v>
      </c>
      <c r="E130" s="66">
        <v>80871</v>
      </c>
      <c r="F130" s="66">
        <v>35</v>
      </c>
      <c r="G130" s="98">
        <f>IFERROR(((E130/F130)-1)*100,IF(E130+F130&lt;&gt;0,100,0))</f>
        <v>230960</v>
      </c>
    </row>
    <row r="131" spans="1:7" s="16" customFormat="1" ht="12" x14ac:dyDescent="0.2">
      <c r="A131" s="79" t="s">
        <v>72</v>
      </c>
      <c r="B131" s="67">
        <v>6091</v>
      </c>
      <c r="C131" s="66">
        <v>37556</v>
      </c>
      <c r="D131" s="98">
        <f>IFERROR(((B131/C131)-1)*100,IF(B131+C131&lt;&gt;0,100,0))</f>
        <v>-83.78155288103099</v>
      </c>
      <c r="E131" s="66">
        <v>5806134</v>
      </c>
      <c r="F131" s="66">
        <v>6446934</v>
      </c>
      <c r="G131" s="98">
        <f>IFERROR(((E131/F131)-1)*100,IF(E131+F131&lt;&gt;0,100,0))</f>
        <v>-9.9396085022740994</v>
      </c>
    </row>
    <row r="132" spans="1:7" s="16" customFormat="1" ht="12" x14ac:dyDescent="0.2">
      <c r="A132" s="79" t="s">
        <v>74</v>
      </c>
      <c r="B132" s="67">
        <v>2</v>
      </c>
      <c r="C132" s="66">
        <v>25</v>
      </c>
      <c r="D132" s="98">
        <f>IFERROR(((B132/C132)-1)*100,IF(B132+C132&lt;&gt;0,100,0))</f>
        <v>-92</v>
      </c>
      <c r="E132" s="66">
        <v>9856</v>
      </c>
      <c r="F132" s="66">
        <v>13220</v>
      </c>
      <c r="G132" s="98">
        <f>IFERROR(((E132/F132)-1)*100,IF(E132+F132&lt;&gt;0,100,0))</f>
        <v>-25.446293494704996</v>
      </c>
    </row>
    <row r="133" spans="1:7" s="16" customFormat="1" ht="12" x14ac:dyDescent="0.2">
      <c r="A133" s="81" t="s">
        <v>34</v>
      </c>
      <c r="B133" s="82">
        <f>SUM(B130:B132)</f>
        <v>6093</v>
      </c>
      <c r="C133" s="82">
        <f>SUM(C130:C132)</f>
        <v>37606</v>
      </c>
      <c r="D133" s="98">
        <f>IFERROR(((B133/C133)-1)*100,IF(B133+C133&lt;&gt;0,100,0))</f>
        <v>-83.797798223687721</v>
      </c>
      <c r="E133" s="82">
        <f>SUM(E130:E132)</f>
        <v>5896861</v>
      </c>
      <c r="F133" s="82">
        <f>SUM(F130:F132)</f>
        <v>6460189</v>
      </c>
      <c r="G133" s="98">
        <f>IFERROR(((E133/F133)-1)*100,IF(E133+F133&lt;&gt;0,100,0))</f>
        <v>-8.7199925574932831</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0</v>
      </c>
      <c r="C136" s="66">
        <v>301</v>
      </c>
      <c r="D136" s="98">
        <f>IFERROR(((B136/C136)-1)*100,)</f>
        <v>-100</v>
      </c>
      <c r="E136" s="66">
        <v>323229</v>
      </c>
      <c r="F136" s="66">
        <v>452217</v>
      </c>
      <c r="G136" s="98">
        <f>IFERROR(((E136/F136)-1)*100,)</f>
        <v>-28.523474349703793</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0</v>
      </c>
      <c r="C138" s="82">
        <f>SUM(C136:C137)</f>
        <v>301</v>
      </c>
      <c r="D138" s="98">
        <f>IFERROR(((B138/C138)-1)*100,)</f>
        <v>-100</v>
      </c>
      <c r="E138" s="82">
        <f>SUM(E136:E137)</f>
        <v>323229</v>
      </c>
      <c r="F138" s="82">
        <f>SUM(F136:F137)</f>
        <v>452217</v>
      </c>
      <c r="G138" s="98">
        <f>IFERROR(((E138/F138)-1)*100,)</f>
        <v>-28.523474349703793</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602.9375</v>
      </c>
      <c r="D141" s="98">
        <f>IFERROR(((B141/C141)-1)*100,IF(B141+C141&lt;&gt;0,100,0))</f>
        <v>-100</v>
      </c>
      <c r="E141" s="66">
        <v>1932016.6625000001</v>
      </c>
      <c r="F141" s="66">
        <v>843.76250000000005</v>
      </c>
      <c r="G141" s="98">
        <f>IFERROR(((E141/F141)-1)*100,IF(E141+F141&lt;&gt;0,100,0))</f>
        <v>228876.360350217</v>
      </c>
    </row>
    <row r="142" spans="1:7" s="32" customFormat="1" x14ac:dyDescent="0.2">
      <c r="A142" s="79" t="s">
        <v>72</v>
      </c>
      <c r="B142" s="67">
        <v>660708.29989999998</v>
      </c>
      <c r="C142" s="66">
        <v>3503745.1179300002</v>
      </c>
      <c r="D142" s="98">
        <f>IFERROR(((B142/C142)-1)*100,IF(B142+C142&lt;&gt;0,100,0))</f>
        <v>-81.142797844543438</v>
      </c>
      <c r="E142" s="66">
        <v>545616656.35749996</v>
      </c>
      <c r="F142" s="66">
        <v>600691276.20602</v>
      </c>
      <c r="G142" s="98">
        <f>IFERROR(((E142/F142)-1)*100,IF(E142+F142&lt;&gt;0,100,0))</f>
        <v>-9.1685399855267811</v>
      </c>
    </row>
    <row r="143" spans="1:7" s="32" customFormat="1" x14ac:dyDescent="0.2">
      <c r="A143" s="79" t="s">
        <v>74</v>
      </c>
      <c r="B143" s="67">
        <v>15785.24</v>
      </c>
      <c r="C143" s="66">
        <v>173108.41</v>
      </c>
      <c r="D143" s="98">
        <f>IFERROR(((B143/C143)-1)*100,IF(B143+C143&lt;&gt;0,100,0))</f>
        <v>-90.881298025901799</v>
      </c>
      <c r="E143" s="66">
        <v>52914881.950000003</v>
      </c>
      <c r="F143" s="66">
        <v>64758172.350000001</v>
      </c>
      <c r="G143" s="98">
        <f>IFERROR(((E143/F143)-1)*100,IF(E143+F143&lt;&gt;0,100,0))</f>
        <v>-18.288487723202394</v>
      </c>
    </row>
    <row r="144" spans="1:7" s="16" customFormat="1" ht="12" x14ac:dyDescent="0.2">
      <c r="A144" s="81" t="s">
        <v>34</v>
      </c>
      <c r="B144" s="82">
        <f>SUM(B141:B143)</f>
        <v>676493.53989999997</v>
      </c>
      <c r="C144" s="82">
        <f>SUM(C141:C143)</f>
        <v>3677456.4654300003</v>
      </c>
      <c r="D144" s="98">
        <f>IFERROR(((B144/C144)-1)*100,IF(B144+C144&lt;&gt;0,100,0))</f>
        <v>-81.604308677495155</v>
      </c>
      <c r="E144" s="82">
        <f>SUM(E141:E143)</f>
        <v>600463554.97000003</v>
      </c>
      <c r="F144" s="82">
        <f>SUM(F141:F143)</f>
        <v>665450292.31852007</v>
      </c>
      <c r="G144" s="98">
        <f>IFERROR(((E144/F144)-1)*100,IF(E144+F144&lt;&gt;0,100,0))</f>
        <v>-9.7658289580274005</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0</v>
      </c>
      <c r="C147" s="66">
        <v>679.97348999999997</v>
      </c>
      <c r="D147" s="98">
        <f>IFERROR(((B147/C147)-1)*100,IF(B147+C147&lt;&gt;0,100,0))</f>
        <v>-100</v>
      </c>
      <c r="E147" s="66">
        <v>620441.93732999999</v>
      </c>
      <c r="F147" s="66">
        <v>736296.18198999995</v>
      </c>
      <c r="G147" s="98">
        <f>IFERROR(((E147/F147)-1)*100,IF(E147+F147&lt;&gt;0,100,0))</f>
        <v>-15.734733860343919</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0</v>
      </c>
      <c r="C149" s="82">
        <f>SUM(C147:C148)</f>
        <v>679.97348999999997</v>
      </c>
      <c r="D149" s="98">
        <f>IFERROR(((B149/C149)-1)*100,IF(B149+C149&lt;&gt;0,100,0))</f>
        <v>-100</v>
      </c>
      <c r="E149" s="82">
        <f>SUM(E147:E148)</f>
        <v>620441.93732999999</v>
      </c>
      <c r="F149" s="82">
        <f>SUM(F147:F148)</f>
        <v>736296.18198999995</v>
      </c>
      <c r="G149" s="98">
        <f>IFERROR(((E149/F149)-1)*100,IF(E149+F149&lt;&gt;0,100,0))</f>
        <v>-15.734733860343919</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66">
        <v>35</v>
      </c>
      <c r="D152" s="98">
        <f>IFERROR(((B152/C152)-1)*100,IF(B152+C152&lt;&gt;0,100,0))</f>
        <v>86960</v>
      </c>
      <c r="E152" s="78"/>
      <c r="F152" s="78"/>
      <c r="G152" s="65"/>
    </row>
    <row r="153" spans="1:7" s="16" customFormat="1" ht="12" x14ac:dyDescent="0.2">
      <c r="A153" s="79" t="s">
        <v>72</v>
      </c>
      <c r="B153" s="67">
        <v>986511</v>
      </c>
      <c r="C153" s="66">
        <v>969786</v>
      </c>
      <c r="D153" s="98">
        <f>IFERROR(((B153/C153)-1)*100,IF(B153+C153&lt;&gt;0,100,0))</f>
        <v>1.7246072844936844</v>
      </c>
      <c r="E153" s="78"/>
      <c r="F153" s="78"/>
      <c r="G153" s="65"/>
    </row>
    <row r="154" spans="1:7" s="16" customFormat="1" ht="12" x14ac:dyDescent="0.2">
      <c r="A154" s="79" t="s">
        <v>74</v>
      </c>
      <c r="B154" s="67">
        <v>1562</v>
      </c>
      <c r="C154" s="66">
        <v>2491</v>
      </c>
      <c r="D154" s="98">
        <f>IFERROR(((B154/C154)-1)*100,IF(B154+C154&lt;&gt;0,100,0))</f>
        <v>-37.294259333600962</v>
      </c>
      <c r="E154" s="78"/>
      <c r="F154" s="78"/>
      <c r="G154" s="65"/>
    </row>
    <row r="155" spans="1:7" s="28" customFormat="1" ht="12" x14ac:dyDescent="0.2">
      <c r="A155" s="81" t="s">
        <v>34</v>
      </c>
      <c r="B155" s="82">
        <f>SUM(B152:B154)</f>
        <v>1018544</v>
      </c>
      <c r="C155" s="82">
        <f>SUM(C152:C154)</f>
        <v>972312</v>
      </c>
      <c r="D155" s="98">
        <f>IFERROR(((B155/C155)-1)*100,IF(B155+C155&lt;&gt;0,100,0))</f>
        <v>4.7548523519199692</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120456</v>
      </c>
      <c r="C158" s="66">
        <v>297589</v>
      </c>
      <c r="D158" s="98">
        <f>IFERROR(((B158/C158)-1)*100,IF(B158+C158&lt;&gt;0,100,0))</f>
        <v>-59.522697411530665</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120456</v>
      </c>
      <c r="C160" s="82">
        <f>SUM(C158:C159)</f>
        <v>297589</v>
      </c>
      <c r="D160" s="98">
        <f>IFERROR(((B160/C160)-1)*100,IF(B160+C160&lt;&gt;0,100,0))</f>
        <v>-59.522697411530665</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10912</v>
      </c>
      <c r="C168" s="113">
        <v>15481</v>
      </c>
      <c r="D168" s="111">
        <f>IFERROR(((B168/C168)-1)*100,IF(B168+C168&lt;&gt;0,100,0))</f>
        <v>-29.513597312835095</v>
      </c>
      <c r="E168" s="113">
        <v>233371</v>
      </c>
      <c r="F168" s="113">
        <v>248222</v>
      </c>
      <c r="G168" s="111">
        <f>IFERROR(((E168/F168)-1)*100,IF(E168+F168&lt;&gt;0,100,0))</f>
        <v>-5.982950745703441</v>
      </c>
    </row>
    <row r="169" spans="1:7" x14ac:dyDescent="0.2">
      <c r="A169" s="101" t="s">
        <v>32</v>
      </c>
      <c r="B169" s="112">
        <v>106578</v>
      </c>
      <c r="C169" s="113">
        <v>101483</v>
      </c>
      <c r="D169" s="111">
        <f t="shared" ref="D169:D171" si="5">IFERROR(((B169/C169)-1)*100,IF(B169+C169&lt;&gt;0,100,0))</f>
        <v>5.0205453130080846</v>
      </c>
      <c r="E169" s="113">
        <v>1689355</v>
      </c>
      <c r="F169" s="113">
        <v>1562521</v>
      </c>
      <c r="G169" s="111">
        <f>IFERROR(((E169/F169)-1)*100,IF(E169+F169&lt;&gt;0,100,0))</f>
        <v>8.1172669039328191</v>
      </c>
    </row>
    <row r="170" spans="1:7" x14ac:dyDescent="0.2">
      <c r="A170" s="101" t="s">
        <v>92</v>
      </c>
      <c r="B170" s="112">
        <v>35024904</v>
      </c>
      <c r="C170" s="113">
        <v>27357472</v>
      </c>
      <c r="D170" s="111">
        <f t="shared" si="5"/>
        <v>28.026829379556716</v>
      </c>
      <c r="E170" s="113">
        <v>554716260</v>
      </c>
      <c r="F170" s="113">
        <v>411431784</v>
      </c>
      <c r="G170" s="111">
        <f>IFERROR(((E170/F170)-1)*100,IF(E170+F170&lt;&gt;0,100,0))</f>
        <v>34.825815985086848</v>
      </c>
    </row>
    <row r="171" spans="1:7" x14ac:dyDescent="0.2">
      <c r="A171" s="101" t="s">
        <v>93</v>
      </c>
      <c r="B171" s="112">
        <v>133580</v>
      </c>
      <c r="C171" s="113">
        <v>141634</v>
      </c>
      <c r="D171" s="111">
        <f t="shared" si="5"/>
        <v>-5.6864877077537841</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607</v>
      </c>
      <c r="C174" s="113">
        <v>257</v>
      </c>
      <c r="D174" s="111">
        <f t="shared" ref="D174:D177" si="6">IFERROR(((B174/C174)-1)*100,IF(B174+C174&lt;&gt;0,100,0))</f>
        <v>136.18677042801556</v>
      </c>
      <c r="E174" s="113">
        <v>11401</v>
      </c>
      <c r="F174" s="113">
        <v>10704</v>
      </c>
      <c r="G174" s="111">
        <f t="shared" ref="G174" si="7">IFERROR(((E174/F174)-1)*100,IF(E174+F174&lt;&gt;0,100,0))</f>
        <v>6.511584454409558</v>
      </c>
    </row>
    <row r="175" spans="1:7" x14ac:dyDescent="0.2">
      <c r="A175" s="101" t="s">
        <v>32</v>
      </c>
      <c r="B175" s="112">
        <v>4653</v>
      </c>
      <c r="C175" s="113">
        <v>3139</v>
      </c>
      <c r="D175" s="111">
        <f t="shared" si="6"/>
        <v>48.231920993947107</v>
      </c>
      <c r="E175" s="113">
        <v>149788</v>
      </c>
      <c r="F175" s="113">
        <v>124987</v>
      </c>
      <c r="G175" s="111">
        <f t="shared" ref="G175" si="8">IFERROR(((E175/F175)-1)*100,IF(E175+F175&lt;&gt;0,100,0))</f>
        <v>19.84286365782042</v>
      </c>
    </row>
    <row r="176" spans="1:7" x14ac:dyDescent="0.2">
      <c r="A176" s="101" t="s">
        <v>92</v>
      </c>
      <c r="B176" s="112">
        <v>244376</v>
      </c>
      <c r="C176" s="113">
        <v>20866</v>
      </c>
      <c r="D176" s="111">
        <f t="shared" si="6"/>
        <v>1071.1684079363558</v>
      </c>
      <c r="E176" s="113">
        <v>3157355</v>
      </c>
      <c r="F176" s="113">
        <v>1006195</v>
      </c>
      <c r="G176" s="111">
        <f t="shared" ref="G176" si="9">IFERROR(((E176/F176)-1)*100,IF(E176+F176&lt;&gt;0,100,0))</f>
        <v>213.79156127788352</v>
      </c>
    </row>
    <row r="177" spans="1:7" x14ac:dyDescent="0.2">
      <c r="A177" s="101" t="s">
        <v>93</v>
      </c>
      <c r="B177" s="112">
        <v>33390</v>
      </c>
      <c r="C177" s="113">
        <v>18740</v>
      </c>
      <c r="D177" s="111">
        <f t="shared" si="6"/>
        <v>78.17502668089648</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2021-07-05T06:23:30Z</dcterms:modified>
</cp:coreProperties>
</file>