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<sst xmlns="http://schemas.openxmlformats.org/spreadsheetml/2006/main" count="265" uniqueCount="100">
  <si>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</si>
  <si>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</si>
  <si>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</si>
  <si>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</si>
  <si>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</si>
  <si>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</si>
  <si>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</si>
  <si>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</si>
  <si>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</si>
  <si>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</si>
  <si>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</si>
  <si>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</si>
  <si>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</si>
  <si>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</si>
  <si>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</si>
  <si>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</si>
  <si>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</si>
  <si>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</si>
  <si>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</si>
  <si>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</si>
  <si>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</si>
  <si>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</si>
  <si>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</si>
  <si>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</si>
  <si>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</si>
  <si>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</si>
  <si>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</si>
  <si>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</si>
  <si>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</si>
  <si>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</si>
  <si>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</si>
  <si>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</si>
  <si>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</si>
  <si>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</si>
  <si>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</si>
  <si>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</si>
  <si>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</si>
  <si>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</si>
  <si>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</si>
  <si>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</si>
  <si>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</si>
  <si>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</si>
  <si>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</si>
  <si>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</si>
  <si>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</si>
  <si>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</si>
  <si>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</si>
  <si>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</si>
  <si>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</si>
  <si>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</si>
  <si>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</si>
  <si>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</si>
  <si>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</si>
  <si>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</si>
  <si>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</si>
  <si>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</si>
  <si>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</si>
  <si>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</si>
  <si>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</si>
  <si>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</si>
  <si>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</si>
  <si>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</si>
  <si>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</si>
  <si>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</si>
  <si>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</si>
  <si>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</si>
  <si>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</si>
  <si>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</si>
  <si>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</si>
  <si>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</si>
  <si>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</si>
  <si>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</si>
  <si>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</si>
  <si>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</si>
  <si>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</si>
  <si>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</si>
  <si>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</si>
  <si>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</si>
  <si>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</si>
  <si>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</si>
  <si>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</si>
  <si>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</si>
  <si>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</si>
  <si>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</si>
  <si>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</si>
  <si>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</si>
  <si>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</si>
  <si>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</si>
  <si>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</si>
  <si>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</si>
  <si>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</si>
  <si>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</si>
  <si>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</si>
  <si>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</si>
  <si>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</si>
  <si>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</si>
  <si>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</si>
  <si>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16 July 2021</t>
  </si>
  <si>
    <t>16.07.2021</t>
  </si>
  <si>
    <t>10.07.2020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</si>
</sst>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1700777</v>
      </c>
      <c r="C11" s="67">
        <v>1690166</v>
      </c>
      <c r="D11" s="98">
        <f>IFERROR(((B11/C11)-1)*100,IF(B11+C11&lt;&gt;0,100,0))</f>
        <v>0.62780815612193397</v>
      </c>
      <c r="E11" s="67">
        <v>44432841</v>
      </c>
      <c r="F11" s="67">
        <v>52473849</v>
      </c>
      <c r="G11" s="98">
        <f>IFERROR(((E11/F11)-1)*100,IF(E11+F11&lt;&gt;0,100,0))</f>
        <v>-15.323838737272732</v>
      </c>
    </row>
    <row r="12" spans="1:7" s="16" customFormat="1" ht="12" x14ac:dyDescent="0.2">
      <c r="A12" s="64" t="s">
        <v>9</v>
      </c>
      <c r="B12" s="67">
        <v>2278833.7030000002</v>
      </c>
      <c r="C12" s="67">
        <v>2366590.8050000002</v>
      </c>
      <c r="D12" s="98">
        <f>IFERROR(((B12/C12)-1)*100,IF(B12+C12&lt;&gt;0,100,0))</f>
        <v>-3.7081654257504759</v>
      </c>
      <c r="E12" s="67">
        <v>69354135.931999996</v>
      </c>
      <c r="F12" s="67">
        <v>64958783.023999996</v>
      </c>
      <c r="G12" s="98">
        <f>IFERROR(((E12/F12)-1)*100,IF(E12+F12&lt;&gt;0,100,0))</f>
        <v>6.7663720029608188</v>
      </c>
    </row>
    <row r="13" spans="1:7" s="16" customFormat="1" ht="12" x14ac:dyDescent="0.2">
      <c r="A13" s="64" t="s">
        <v>10</v>
      </c>
      <c r="B13" s="67">
        <v>119725709.269288</v>
      </c>
      <c r="C13" s="67">
        <v>111227803.78764801</v>
      </c>
      <c r="D13" s="98">
        <f>IFERROR(((B13/C13)-1)*100,IF(B13+C13&lt;&gt;0,100,0))</f>
        <v>7.6400910494141216</v>
      </c>
      <c r="E13" s="67">
        <v>3051505581.2701201</v>
      </c>
      <c r="F13" s="67">
        <v>3209559669.80687</v>
      </c>
      <c r="G13" s="98">
        <f>IFERROR(((E13/F13)-1)*100,IF(E13+F13&lt;&gt;0,100,0))</f>
        <v>-4.9244788942110702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388</v>
      </c>
      <c r="C16" s="67">
        <v>285</v>
      </c>
      <c r="D16" s="98">
        <f>IFERROR(((B16/C16)-1)*100,IF(B16+C16&lt;&gt;0,100,0))</f>
        <v>36.140350877192986</v>
      </c>
      <c r="E16" s="67">
        <v>9354</v>
      </c>
      <c r="F16" s="67">
        <v>8348</v>
      </c>
      <c r="G16" s="98">
        <f>IFERROR(((E16/F16)-1)*100,IF(E16+F16&lt;&gt;0,100,0))</f>
        <v>12.050790608528983</v>
      </c>
    </row>
    <row r="17" spans="1:7" s="16" customFormat="1" ht="12" x14ac:dyDescent="0.2">
      <c r="A17" s="64" t="s">
        <v>9</v>
      </c>
      <c r="B17" s="67">
        <v>331449.95299999998</v>
      </c>
      <c r="C17" s="67">
        <v>223687.34899999999</v>
      </c>
      <c r="D17" s="98">
        <f>IFERROR(((B17/C17)-1)*100,IF(B17+C17&lt;&gt;0,100,0))</f>
        <v>48.175547022107182</v>
      </c>
      <c r="E17" s="67">
        <v>6321045.3130000001</v>
      </c>
      <c r="F17" s="67">
        <v>5464282.9510000004</v>
      </c>
      <c r="G17" s="98">
        <f>IFERROR(((E17/F17)-1)*100,IF(E17+F17&lt;&gt;0,100,0))</f>
        <v>15.67931912902143</v>
      </c>
    </row>
    <row r="18" spans="1:7" s="16" customFormat="1" ht="12" x14ac:dyDescent="0.2">
      <c r="A18" s="64" t="s">
        <v>10</v>
      </c>
      <c r="B18" s="67">
        <v>12621703.9823785</v>
      </c>
      <c r="C18" s="67">
        <v>6464156.0400681803</v>
      </c>
      <c r="D18" s="98">
        <f>IFERROR(((B18/C18)-1)*100,IF(B18+C18&lt;&gt;0,100,0))</f>
        <v>95.256796156260066</v>
      </c>
      <c r="E18" s="67">
        <v>231295703.65906399</v>
      </c>
      <c r="F18" s="67">
        <v>172426189.62583199</v>
      </c>
      <c r="G18" s="98">
        <f>IFERROR(((E18/F18)-1)*100,IF(E18+F18&lt;&gt;0,100,0))</f>
        <v>34.14186334511011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18817922.862319998</v>
      </c>
      <c r="C24" s="66">
        <v>22784376.298549999</v>
      </c>
      <c r="D24" s="65">
        <f>B24-C24</f>
        <v>-3966453.4362300001</v>
      </c>
      <c r="E24" s="67">
        <v>545054572.62033999</v>
      </c>
      <c r="F24" s="67">
        <v>532150876.03632998</v>
      </c>
      <c r="G24" s="65">
        <f>E24-F24</f>
        <v>12903696.584010005</v>
      </c>
    </row>
    <row r="25" spans="1:7" s="16" customFormat="1" ht="12" x14ac:dyDescent="0.2">
      <c r="A25" s="68" t="s">
        <v>15</v>
      </c>
      <c r="B25" s="66">
        <v>26992117.200029999</v>
      </c>
      <c r="C25" s="66">
        <v>22983226.835560001</v>
      </c>
      <c r="D25" s="65">
        <f>B25-C25</f>
        <v>4008890.3644699976</v>
      </c>
      <c r="E25" s="67">
        <v>599222493.27832997</v>
      </c>
      <c r="F25" s="67">
        <v>585037879.19511998</v>
      </c>
      <c r="G25" s="65">
        <f>E25-F25</f>
        <v>14184614.083209991</v>
      </c>
    </row>
    <row r="26" spans="1:7" s="28" customFormat="1" ht="12" x14ac:dyDescent="0.2">
      <c r="A26" s="69" t="s">
        <v>16</v>
      </c>
      <c r="B26" s="70">
        <f>B24-B25</f>
        <v>-8174194.3377100006</v>
      </c>
      <c r="C26" s="70">
        <f>C24-C25</f>
        <v>-198850.53701000288</v>
      </c>
      <c r="D26" s="70"/>
      <c r="E26" s="70">
        <f>E24-E25</f>
        <v>-54167920.657989979</v>
      </c>
      <c r="F26" s="70">
        <f>F24-F25</f>
        <v>-52887003.158789992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66529.529217550007</v>
      </c>
      <c r="C33" s="126">
        <v>55417.890498929999</v>
      </c>
      <c r="D33" s="98">
        <f t="shared" ref="D33:D42" si="0">IFERROR(((B33/C33)-1)*100,IF(B33+C33&lt;&gt;0,100,0))</f>
        <v>20.050634584935256</v>
      </c>
      <c r="E33" s="64"/>
      <c r="F33" s="126">
        <v>68314.070000000007</v>
      </c>
      <c r="G33" s="126">
        <v>65881.63</v>
      </c>
    </row>
    <row r="34" spans="1:7" s="16" customFormat="1" ht="12" x14ac:dyDescent="0.2">
      <c r="A34" s="64" t="s">
        <v>23</v>
      </c>
      <c r="B34" s="126">
        <v>73299.557375289995</v>
      </c>
      <c r="C34" s="126">
        <v>57539.364092590004</v>
      </c>
      <c r="D34" s="98">
        <f t="shared" si="0"/>
        <v>27.390280603969352</v>
      </c>
      <c r="E34" s="64"/>
      <c r="F34" s="126">
        <v>75062.820000000007</v>
      </c>
      <c r="G34" s="126">
        <v>73150.64</v>
      </c>
    </row>
    <row r="35" spans="1:7" s="16" customFormat="1" ht="12" x14ac:dyDescent="0.2">
      <c r="A35" s="64" t="s">
        <v>24</v>
      </c>
      <c r="B35" s="126">
        <v>56001.344204649999</v>
      </c>
      <c r="C35" s="126">
        <v>35582.013234979997</v>
      </c>
      <c r="D35" s="98">
        <f t="shared" si="0"/>
        <v>57.386665658356129</v>
      </c>
      <c r="E35" s="64"/>
      <c r="F35" s="126">
        <v>58116.45</v>
      </c>
      <c r="G35" s="126">
        <v>55832.28</v>
      </c>
    </row>
    <row r="36" spans="1:7" s="16" customFormat="1" ht="12" x14ac:dyDescent="0.2">
      <c r="A36" s="64" t="s">
        <v>25</v>
      </c>
      <c r="B36" s="126">
        <v>60437.579847679997</v>
      </c>
      <c r="C36" s="126">
        <v>51154.07945651</v>
      </c>
      <c r="D36" s="98">
        <f t="shared" si="0"/>
        <v>18.148113483427288</v>
      </c>
      <c r="E36" s="64"/>
      <c r="F36" s="126">
        <v>62188.85</v>
      </c>
      <c r="G36" s="126">
        <v>59773.61</v>
      </c>
    </row>
    <row r="37" spans="1:7" s="16" customFormat="1" ht="12" x14ac:dyDescent="0.2">
      <c r="A37" s="64" t="s">
        <v>79</v>
      </c>
      <c r="B37" s="126">
        <v>64822.158125659997</v>
      </c>
      <c r="C37" s="126">
        <v>52483.782228689997</v>
      </c>
      <c r="D37" s="98">
        <f t="shared" si="0"/>
        <v>23.50893051725469</v>
      </c>
      <c r="E37" s="64"/>
      <c r="F37" s="126">
        <v>68864</v>
      </c>
      <c r="G37" s="126">
        <v>64667.839999999997</v>
      </c>
    </row>
    <row r="38" spans="1:7" s="16" customFormat="1" ht="12" x14ac:dyDescent="0.2">
      <c r="A38" s="64" t="s">
        <v>26</v>
      </c>
      <c r="B38" s="126">
        <v>87249.649618240001</v>
      </c>
      <c r="C38" s="126">
        <v>76134.687349250002</v>
      </c>
      <c r="D38" s="98">
        <f t="shared" si="0"/>
        <v>14.599077839517127</v>
      </c>
      <c r="E38" s="64"/>
      <c r="F38" s="126">
        <v>88145.29</v>
      </c>
      <c r="G38" s="126">
        <v>84658.57</v>
      </c>
    </row>
    <row r="39" spans="1:7" s="16" customFormat="1" ht="12" x14ac:dyDescent="0.2">
      <c r="A39" s="64" t="s">
        <v>27</v>
      </c>
      <c r="B39" s="126">
        <v>12748.240407310001</v>
      </c>
      <c r="C39" s="126">
        <v>10472.310084680001</v>
      </c>
      <c r="D39" s="98">
        <f t="shared" si="0"/>
        <v>21.73283930886911</v>
      </c>
      <c r="E39" s="64"/>
      <c r="F39" s="126">
        <v>13320.23</v>
      </c>
      <c r="G39" s="126">
        <v>12674.7</v>
      </c>
    </row>
    <row r="40" spans="1:7" s="16" customFormat="1" ht="12" x14ac:dyDescent="0.2">
      <c r="A40" s="64" t="s">
        <v>28</v>
      </c>
      <c r="B40" s="126">
        <v>83282.569610659993</v>
      </c>
      <c r="C40" s="126">
        <v>72220.38056279</v>
      </c>
      <c r="D40" s="98">
        <f t="shared" si="0"/>
        <v>15.317267731997465</v>
      </c>
      <c r="E40" s="64"/>
      <c r="F40" s="126">
        <v>84185.01</v>
      </c>
      <c r="G40" s="126">
        <v>81917.259999999995</v>
      </c>
    </row>
    <row r="41" spans="1:7" s="16" customFormat="1" ht="12" x14ac:dyDescent="0.2">
      <c r="A41" s="64" t="s">
        <v>29</v>
      </c>
      <c r="B41" s="72"/>
      <c r="C41" s="126">
        <v>5396.2779236400002</v>
      </c>
      <c r="D41" s="98">
        <f t="shared" si="0"/>
        <v>-100</v>
      </c>
      <c r="E41" s="64"/>
      <c r="F41" s="72"/>
      <c r="G41" s="72"/>
    </row>
    <row r="42" spans="1:7" s="16" customFormat="1" ht="12" x14ac:dyDescent="0.2">
      <c r="A42" s="64" t="s">
        <v>78</v>
      </c>
      <c r="B42" s="126">
        <v>1113.2652102699999</v>
      </c>
      <c r="C42" s="126">
        <v>856.35697775999995</v>
      </c>
      <c r="D42" s="98">
        <f t="shared" si="0"/>
        <v>30.000133026533284</v>
      </c>
      <c r="E42" s="64"/>
      <c r="F42" s="126">
        <v>1154.5</v>
      </c>
      <c r="G42" s="126">
        <v>1105.7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18725.612714508701</v>
      </c>
      <c r="D48" s="72"/>
      <c r="E48" s="127">
        <v>17019.032174157499</v>
      </c>
      <c r="F48" s="72"/>
      <c r="G48" s="98">
        <f>IFERROR(((C48/E48)-1)*100,IF(C48+E48&lt;&gt;0,100,0))</f>
        <v>10.027482896134089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3294</v>
      </c>
      <c r="D54" s="75"/>
      <c r="E54" s="128">
        <v>548534</v>
      </c>
      <c r="F54" s="128">
        <v>58575566.82</v>
      </c>
      <c r="G54" s="128">
        <v>9313278.7200000007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5739</v>
      </c>
      <c r="C68" s="66">
        <v>7067</v>
      </c>
      <c r="D68" s="98">
        <f>IFERROR(((B68/C68)-1)*100,IF(B68+C68&lt;&gt;0,100,0))</f>
        <v>-18.791566435545491</v>
      </c>
      <c r="E68" s="66">
        <v>184469</v>
      </c>
      <c r="F68" s="66">
        <v>196834</v>
      </c>
      <c r="G68" s="98">
        <f>IFERROR(((E68/F68)-1)*100,IF(E68+F68&lt;&gt;0,100,0))</f>
        <v>-6.2819431602263887</v>
      </c>
    </row>
    <row r="69" spans="1:7" s="16" customFormat="1" ht="12" x14ac:dyDescent="0.2">
      <c r="A69" s="79" t="s">
        <v>54</v>
      </c>
      <c r="B69" s="67">
        <v>176697405.15599999</v>
      </c>
      <c r="C69" s="66">
        <v>177129137.641</v>
      </c>
      <c r="D69" s="98">
        <f>IFERROR(((B69/C69)-1)*100,IF(B69+C69&lt;&gt;0,100,0))</f>
        <v>-0.24373882848965911</v>
      </c>
      <c r="E69" s="66">
        <v>5812868521.7530003</v>
      </c>
      <c r="F69" s="66">
        <v>6591439318.7110004</v>
      </c>
      <c r="G69" s="98">
        <f>IFERROR(((E69/F69)-1)*100,IF(E69+F69&lt;&gt;0,100,0))</f>
        <v>-11.811848054913977</v>
      </c>
    </row>
    <row r="70" spans="1:7" s="62" customFormat="1" ht="12" x14ac:dyDescent="0.2">
      <c r="A70" s="79" t="s">
        <v>55</v>
      </c>
      <c r="B70" s="67">
        <v>171330521.60222</v>
      </c>
      <c r="C70" s="66">
        <v>165153522.96917999</v>
      </c>
      <c r="D70" s="98">
        <f>IFERROR(((B70/C70)-1)*100,IF(B70+C70&lt;&gt;0,100,0))</f>
        <v>3.7401555364899641</v>
      </c>
      <c r="E70" s="66">
        <v>5712497025.3286695</v>
      </c>
      <c r="F70" s="66">
        <v>6345446610.8886995</v>
      </c>
      <c r="G70" s="98">
        <f>IFERROR(((E70/F70)-1)*100,IF(E70+F70&lt;&gt;0,100,0))</f>
        <v>-9.9748626751330232</v>
      </c>
    </row>
    <row r="71" spans="1:7" s="16" customFormat="1" ht="12" x14ac:dyDescent="0.2">
      <c r="A71" s="79" t="s">
        <v>94</v>
      </c>
      <c r="B71" s="98">
        <f>IFERROR(B69/B68/1000,)</f>
        <v>30.788883979090432</v>
      </c>
      <c r="C71" s="98">
        <f>IFERROR(C69/C68/1000,)</f>
        <v>25.064261729305223</v>
      </c>
      <c r="D71" s="98">
        <f>IFERROR(((B71/C71)-1)*100,IF(B71+C71&lt;&gt;0,100,0))</f>
        <v>22.839780048625812</v>
      </c>
      <c r="E71" s="98">
        <f>IFERROR(E69/E68/1000,)</f>
        <v>31.511357039681464</v>
      </c>
      <c r="F71" s="98">
        <f>IFERROR(F69/F68/1000,)</f>
        <v>33.487300561442638</v>
      </c>
      <c r="G71" s="98">
        <f>IFERROR(((E71/F71)-1)*100,IF(E71+F71&lt;&gt;0,100,0))</f>
        <v>-5.900575706709188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3091</v>
      </c>
      <c r="C74" s="66">
        <v>2653</v>
      </c>
      <c r="D74" s="98">
        <f>IFERROR(((B74/C74)-1)*100,IF(B74+C74&lt;&gt;0,100,0))</f>
        <v>16.50961176027139</v>
      </c>
      <c r="E74" s="66">
        <v>80725</v>
      </c>
      <c r="F74" s="66">
        <v>85857</v>
      </c>
      <c r="G74" s="98">
        <f>IFERROR(((E74/F74)-1)*100,IF(E74+F74&lt;&gt;0,100,0))</f>
        <v>-5.977380993978354</v>
      </c>
    </row>
    <row r="75" spans="1:7" s="16" customFormat="1" ht="12" x14ac:dyDescent="0.2">
      <c r="A75" s="79" t="s">
        <v>54</v>
      </c>
      <c r="B75" s="67">
        <v>496269028.63200003</v>
      </c>
      <c r="C75" s="66">
        <v>389166127.19999999</v>
      </c>
      <c r="D75" s="98">
        <f>IFERROR(((B75/C75)-1)*100,IF(B75+C75&lt;&gt;0,100,0))</f>
        <v>27.521126312454669</v>
      </c>
      <c r="E75" s="66">
        <v>12485399711.801001</v>
      </c>
      <c r="F75" s="66">
        <v>11954614632.016001</v>
      </c>
      <c r="G75" s="98">
        <f>IFERROR(((E75/F75)-1)*100,IF(E75+F75&lt;&gt;0,100,0))</f>
        <v>4.440001590377407</v>
      </c>
    </row>
    <row r="76" spans="1:7" s="16" customFormat="1" ht="12" x14ac:dyDescent="0.2">
      <c r="A76" s="79" t="s">
        <v>55</v>
      </c>
      <c r="B76" s="67">
        <v>477557804.03566003</v>
      </c>
      <c r="C76" s="66">
        <v>364634747.98659998</v>
      </c>
      <c r="D76" s="98">
        <f>IFERROR(((B76/C76)-1)*100,IF(B76+C76&lt;&gt;0,100,0))</f>
        <v>30.968813771201486</v>
      </c>
      <c r="E76" s="66">
        <v>12079167708.800699</v>
      </c>
      <c r="F76" s="66">
        <v>11719463660.5016</v>
      </c>
      <c r="G76" s="98">
        <f>IFERROR(((E76/F76)-1)*100,IF(E76+F76&lt;&gt;0,100,0))</f>
        <v>3.0692876288478832</v>
      </c>
    </row>
    <row r="77" spans="1:7" s="16" customFormat="1" ht="12" x14ac:dyDescent="0.2">
      <c r="A77" s="79" t="s">
        <v>94</v>
      </c>
      <c r="B77" s="98">
        <f>IFERROR(B75/B74/1000,)</f>
        <v>160.55290476609514</v>
      </c>
      <c r="C77" s="98">
        <f>IFERROR(C75/C74/1000,)</f>
        <v>146.68907923105917</v>
      </c>
      <c r="D77" s="98">
        <f>IFERROR(((B77/C77)-1)*100,IF(B77+C77&lt;&gt;0,100,0))</f>
        <v>9.4511640591854693</v>
      </c>
      <c r="E77" s="98">
        <f>IFERROR(E75/E74/1000,)</f>
        <v>154.6658372474574</v>
      </c>
      <c r="F77" s="98">
        <f>IFERROR(F75/F74/1000,)</f>
        <v>139.23867165188628</v>
      </c>
      <c r="G77" s="98">
        <f>IFERROR(((E77/F77)-1)*100,IF(E77+F77&lt;&gt;0,100,0))</f>
        <v>11.079655825890766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151</v>
      </c>
      <c r="C80" s="66">
        <v>255</v>
      </c>
      <c r="D80" s="98">
        <f>IFERROR(((B80/C80)-1)*100,IF(B80+C80&lt;&gt;0,100,0))</f>
        <v>-40.784313725490193</v>
      </c>
      <c r="E80" s="66">
        <v>4560</v>
      </c>
      <c r="F80" s="66">
        <v>7055</v>
      </c>
      <c r="G80" s="98">
        <f>IFERROR(((E80/F80)-1)*100,IF(E80+F80&lt;&gt;0,100,0))</f>
        <v>-35.36498936924167</v>
      </c>
    </row>
    <row r="81" spans="1:7" s="16" customFormat="1" ht="12" x14ac:dyDescent="0.2">
      <c r="A81" s="79" t="s">
        <v>54</v>
      </c>
      <c r="B81" s="67">
        <v>13823031.007999999</v>
      </c>
      <c r="C81" s="66">
        <v>25804953.061000001</v>
      </c>
      <c r="D81" s="98">
        <f>IFERROR(((B81/C81)-1)*100,IF(B81+C81&lt;&gt;0,100,0))</f>
        <v>-46.432644247312084</v>
      </c>
      <c r="E81" s="66">
        <v>392009722.917</v>
      </c>
      <c r="F81" s="66">
        <v>609091375.56900001</v>
      </c>
      <c r="G81" s="98">
        <f>IFERROR(((E81/F81)-1)*100,IF(E81+F81&lt;&gt;0,100,0))</f>
        <v>-35.640244035504033</v>
      </c>
    </row>
    <row r="82" spans="1:7" s="16" customFormat="1" ht="12" x14ac:dyDescent="0.2">
      <c r="A82" s="79" t="s">
        <v>55</v>
      </c>
      <c r="B82" s="67">
        <v>2569310.1336198701</v>
      </c>
      <c r="C82" s="66">
        <v>11469201.3095202</v>
      </c>
      <c r="D82" s="98">
        <f>IFERROR(((B82/C82)-1)*100,IF(B82+C82&lt;&gt;0,100,0))</f>
        <v>-77.598177377118915</v>
      </c>
      <c r="E82" s="66">
        <v>113569179.76105499</v>
      </c>
      <c r="F82" s="66">
        <v>210978436.96815199</v>
      </c>
      <c r="G82" s="98">
        <f>IFERROR(((E82/F82)-1)*100,IF(E82+F82&lt;&gt;0,100,0))</f>
        <v>-46.170243085932661</v>
      </c>
    </row>
    <row r="83" spans="1:7" s="32" customFormat="1" x14ac:dyDescent="0.2">
      <c r="A83" s="79" t="s">
        <v>94</v>
      </c>
      <c r="B83" s="98">
        <f>IFERROR(B81/B80/1000,)</f>
        <v>91.543251708609276</v>
      </c>
      <c r="C83" s="98">
        <f>IFERROR(C81/C80/1000,)</f>
        <v>101.19589435686274</v>
      </c>
      <c r="D83" s="98">
        <f>IFERROR(((B83/C83)-1)*100,IF(B83+C83&lt;&gt;0,100,0))</f>
        <v>-9.5385714110237103</v>
      </c>
      <c r="E83" s="98">
        <f>IFERROR(E81/E80/1000,)</f>
        <v>85.967044499342109</v>
      </c>
      <c r="F83" s="98">
        <f>IFERROR(F81/F80/1000,)</f>
        <v>86.334709506591068</v>
      </c>
      <c r="G83" s="98">
        <f>IFERROR(((E83/F83)-1)*100,IF(E83+F83&lt;&gt;0,100,0))</f>
        <v>-0.42586001545634744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8981</v>
      </c>
      <c r="C86" s="64">
        <f>C68+C74+C80</f>
        <v>9975</v>
      </c>
      <c r="D86" s="98">
        <f>IFERROR(((B86/C86)-1)*100,IF(B86+C86&lt;&gt;0,100,0))</f>
        <v>-9.9649122807017534</v>
      </c>
      <c r="E86" s="64">
        <f>E68+E74+E80</f>
        <v>269754</v>
      </c>
      <c r="F86" s="64">
        <f>F68+F74+F80</f>
        <v>289746</v>
      </c>
      <c r="G86" s="98">
        <f>IFERROR(((E86/F86)-1)*100,IF(E86+F86&lt;&gt;0,100,0))</f>
        <v>-6.8998364084404962</v>
      </c>
    </row>
    <row r="87" spans="1:7" s="62" customFormat="1" ht="12" x14ac:dyDescent="0.2">
      <c r="A87" s="79" t="s">
        <v>54</v>
      </c>
      <c r="B87" s="64">
        <f t="shared" ref="B87:C87" si="1">B69+B75+B81</f>
        <v>686789464.796</v>
      </c>
      <c r="C87" s="64">
        <f t="shared" si="1"/>
        <v>592100217.90199995</v>
      </c>
      <c r="D87" s="98">
        <f>IFERROR(((B87/C87)-1)*100,IF(B87+C87&lt;&gt;0,100,0))</f>
        <v>15.992097964347018</v>
      </c>
      <c r="E87" s="64">
        <f t="shared" ref="E87:F87" si="2">E69+E75+E81</f>
        <v>18690277956.471001</v>
      </c>
      <c r="F87" s="64">
        <f t="shared" si="2"/>
        <v>19155145326.296001</v>
      </c>
      <c r="G87" s="98">
        <f>IFERROR(((E87/F87)-1)*100,IF(E87+F87&lt;&gt;0,100,0))</f>
        <v>-2.4268537873572527</v>
      </c>
    </row>
    <row r="88" spans="1:7" s="62" customFormat="1" ht="12" x14ac:dyDescent="0.2">
      <c r="A88" s="79" t="s">
        <v>55</v>
      </c>
      <c r="B88" s="64">
        <f t="shared" ref="B88:C88" si="3">B70+B76+B82</f>
        <v>651457635.77149999</v>
      </c>
      <c r="C88" s="64">
        <f t="shared" si="3"/>
        <v>541257472.26530015</v>
      </c>
      <c r="D88" s="98">
        <f>IFERROR(((B88/C88)-1)*100,IF(B88+C88&lt;&gt;0,100,0))</f>
        <v>20.360026263468313</v>
      </c>
      <c r="E88" s="64">
        <f t="shared" ref="E88:F88" si="4">E70+E76+E82</f>
        <v>17905233913.890423</v>
      </c>
      <c r="F88" s="64">
        <f t="shared" si="4"/>
        <v>18275888708.358452</v>
      </c>
      <c r="G88" s="98">
        <f>IFERROR(((E88/F88)-1)*100,IF(E88+F88&lt;&gt;0,100,0))</f>
        <v>-2.0281081833164682</v>
      </c>
    </row>
    <row r="89" spans="1:7" s="63" customFormat="1" x14ac:dyDescent="0.2">
      <c r="A89" s="79" t="s">
        <v>95</v>
      </c>
      <c r="B89" s="98">
        <f>IFERROR((B75/B87)*100,IF(B75+B87&lt;&gt;0,100,0))</f>
        <v>72.259266350192036</v>
      </c>
      <c r="C89" s="98">
        <f>IFERROR((C75/C87)*100,IF(C75+C87&lt;&gt;0,100,0))</f>
        <v>65.726394862501451</v>
      </c>
      <c r="D89" s="98">
        <f>IFERROR(((B89/C89)-1)*100,IF(B89+C89&lt;&gt;0,100,0))</f>
        <v>9.9394946297560516</v>
      </c>
      <c r="E89" s="98">
        <f>IFERROR((E75/E87)*100,IF(E75+E87&lt;&gt;0,100,0))</f>
        <v>66.801573207627285</v>
      </c>
      <c r="F89" s="98">
        <f>IFERROR((F75/F87)*100,IF(F75+F87&lt;&gt;0,100,0))</f>
        <v>62.409417565758794</v>
      </c>
      <c r="G89" s="98">
        <f>IFERROR(((E89/F89)-1)*100,IF(E89+F89&lt;&gt;0,100,0))</f>
        <v>7.0376488247797298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23828583.186000001</v>
      </c>
      <c r="C95" s="129">
        <v>19451667.447999999</v>
      </c>
      <c r="D95" s="65">
        <f>B95-C95</f>
        <v>4376915.7380000018</v>
      </c>
      <c r="E95" s="129">
        <v>670931184.04200006</v>
      </c>
      <c r="F95" s="129">
        <v>839873768.00699997</v>
      </c>
      <c r="G95" s="80">
        <f>E95-F95</f>
        <v>-168942583.96499991</v>
      </c>
    </row>
    <row r="96" spans="1:7" s="16" customFormat="1" ht="13.5" x14ac:dyDescent="0.2">
      <c r="A96" s="79" t="s">
        <v>88</v>
      </c>
      <c r="B96" s="66">
        <v>24153535.715999998</v>
      </c>
      <c r="C96" s="129">
        <v>20641594.550000001</v>
      </c>
      <c r="D96" s="65">
        <f>B96-C96</f>
        <v>3511941.1659999974</v>
      </c>
      <c r="E96" s="129">
        <v>716263470.28699994</v>
      </c>
      <c r="F96" s="129">
        <v>904069592.45799994</v>
      </c>
      <c r="G96" s="80">
        <f>E96-F96</f>
        <v>-187806122.171</v>
      </c>
    </row>
    <row r="97" spans="1:7" s="28" customFormat="1" ht="12" x14ac:dyDescent="0.2">
      <c r="A97" s="81" t="s">
        <v>16</v>
      </c>
      <c r="B97" s="65">
        <f>B95-B96</f>
        <v>-324952.52999999747</v>
      </c>
      <c r="C97" s="65">
        <f>C95-C96</f>
        <v>-1189927.1020000018</v>
      </c>
      <c r="D97" s="82"/>
      <c r="E97" s="65">
        <f>E95-E96</f>
        <v>-45332286.244999886</v>
      </c>
      <c r="F97" s="82">
        <f>F95-F96</f>
        <v>-64195824.450999975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794.16793141037294</v>
      </c>
      <c r="C104" s="131">
        <v>693.98721716495299</v>
      </c>
      <c r="D104" s="98">
        <f>IFERROR(((B104/C104)-1)*100,IF(B104+C104&lt;&gt;0,100,0))</f>
        <v>14.43552730764608</v>
      </c>
      <c r="E104" s="84"/>
      <c r="F104" s="130">
        <v>797.32056938414405</v>
      </c>
      <c r="G104" s="130">
        <v>791.16969753775697</v>
      </c>
    </row>
    <row r="105" spans="1:7" s="16" customFormat="1" ht="12" x14ac:dyDescent="0.2">
      <c r="A105" s="79" t="s">
        <v>50</v>
      </c>
      <c r="B105" s="130">
        <v>784.410136094839</v>
      </c>
      <c r="C105" s="131">
        <v>685.608958351355</v>
      </c>
      <c r="D105" s="98">
        <f>IFERROR(((B105/C105)-1)*100,IF(B105+C105&lt;&gt;0,100,0))</f>
        <v>14.410718608617024</v>
      </c>
      <c r="E105" s="84"/>
      <c r="F105" s="130">
        <v>787.42990523509297</v>
      </c>
      <c r="G105" s="130">
        <v>781.41507424401198</v>
      </c>
    </row>
    <row r="106" spans="1:7" s="16" customFormat="1" ht="12" x14ac:dyDescent="0.2">
      <c r="A106" s="79" t="s">
        <v>51</v>
      </c>
      <c r="B106" s="130">
        <v>835.21416060656497</v>
      </c>
      <c r="C106" s="131">
        <v>728.32901869321199</v>
      </c>
      <c r="D106" s="98">
        <f>IFERROR(((B106/C106)-1)*100,IF(B106+C106&lt;&gt;0,100,0))</f>
        <v>14.675392462753889</v>
      </c>
      <c r="E106" s="84"/>
      <c r="F106" s="130">
        <v>839.32926071173904</v>
      </c>
      <c r="G106" s="130">
        <v>832.34691306137097</v>
      </c>
    </row>
    <row r="107" spans="1:7" s="28" customFormat="1" ht="12" x14ac:dyDescent="0.2">
      <c r="A107" s="81" t="s">
        <v>52</v>
      </c>
      <c r="B107" s="85"/>
      <c r="C107" s="84"/>
      <c r="D107" s="86"/>
      <c r="E107" s="84"/>
      <c r="F107" s="71"/>
      <c r="G107" s="71"/>
    </row>
    <row r="108" spans="1:7" s="16" customFormat="1" ht="12" x14ac:dyDescent="0.2">
      <c r="A108" s="79" t="s">
        <v>56</v>
      </c>
      <c r="B108" s="130">
        <v>599.42740887916898</v>
      </c>
      <c r="C108" s="131">
        <v>570.55438225083503</v>
      </c>
      <c r="D108" s="98">
        <f>IFERROR(((B108/C108)-1)*100,IF(B108+C108&lt;&gt;0,100,0))</f>
        <v>5.0605214027854784</v>
      </c>
      <c r="E108" s="84"/>
      <c r="F108" s="130">
        <v>599.42740887916898</v>
      </c>
      <c r="G108" s="130">
        <v>598.93022512680602</v>
      </c>
    </row>
    <row r="109" spans="1:7" s="16" customFormat="1" ht="12" x14ac:dyDescent="0.2">
      <c r="A109" s="79" t="s">
        <v>57</v>
      </c>
      <c r="B109" s="130">
        <v>789.08972568248396</v>
      </c>
      <c r="C109" s="131">
        <v>724.35258512219104</v>
      </c>
      <c r="D109" s="98">
        <f>IFERROR(((B109/C109)-1)*100,IF(B109+C109&lt;&gt;0,100,0))</f>
        <v>8.9372415989062084</v>
      </c>
      <c r="E109" s="84"/>
      <c r="F109" s="130">
        <v>790.79099113116297</v>
      </c>
      <c r="G109" s="130">
        <v>786.54835404734399</v>
      </c>
    </row>
    <row r="110" spans="1:7" s="16" customFormat="1" ht="12" x14ac:dyDescent="0.2">
      <c r="A110" s="79" t="s">
        <v>59</v>
      </c>
      <c r="B110" s="130">
        <v>905.56573406194104</v>
      </c>
      <c r="C110" s="131">
        <v>790.92125259926399</v>
      </c>
      <c r="D110" s="98">
        <f>IFERROR(((B110/C110)-1)*100,IF(B110+C110&lt;&gt;0,100,0))</f>
        <v>14.495056377093452</v>
      </c>
      <c r="E110" s="84"/>
      <c r="F110" s="130">
        <v>907.60259820269403</v>
      </c>
      <c r="G110" s="130">
        <v>901.30478475486598</v>
      </c>
    </row>
    <row r="111" spans="1:7" s="16" customFormat="1" ht="12" x14ac:dyDescent="0.2">
      <c r="A111" s="79" t="s">
        <v>58</v>
      </c>
      <c r="B111" s="130">
        <v>844.13305131509003</v>
      </c>
      <c r="C111" s="131">
        <v>710.41206643778798</v>
      </c>
      <c r="D111" s="98">
        <f>IFERROR(((B111/C111)-1)*100,IF(B111+C111&lt;&gt;0,100,0))</f>
        <v>18.82301711847574</v>
      </c>
      <c r="E111" s="84"/>
      <c r="F111" s="130">
        <v>849.40622805000703</v>
      </c>
      <c r="G111" s="130">
        <v>840.83522667388399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2</v>
      </c>
      <c r="D119" s="98">
        <f>IFERROR(((B119/C119)-1)*100,IF(B119+C119&lt;&gt;0,100,0))</f>
        <v>-100</v>
      </c>
      <c r="E119" s="66">
        <v>11</v>
      </c>
      <c r="F119" s="66">
        <v>4</v>
      </c>
      <c r="G119" s="98">
        <f>IFERROR(((E119/F119)-1)*100,IF(E119+F119&lt;&gt;0,100,0))</f>
        <v>175</v>
      </c>
    </row>
    <row r="120" spans="1:7" s="16" customFormat="1" ht="12" x14ac:dyDescent="0.2">
      <c r="A120" s="79" t="s">
        <v>72</v>
      </c>
      <c r="B120" s="67">
        <v>399</v>
      </c>
      <c r="C120" s="66">
        <v>198</v>
      </c>
      <c r="D120" s="98">
        <f>IFERROR(((B120/C120)-1)*100,IF(B120+C120&lt;&gt;0,100,0))</f>
        <v>101.51515151515152</v>
      </c>
      <c r="E120" s="66">
        <v>6088</v>
      </c>
      <c r="F120" s="66">
        <v>8433</v>
      </c>
      <c r="G120" s="98">
        <f>IFERROR(((E120/F120)-1)*100,IF(E120+F120&lt;&gt;0,100,0))</f>
        <v>-27.807423218309026</v>
      </c>
    </row>
    <row r="121" spans="1:7" s="16" customFormat="1" ht="12" x14ac:dyDescent="0.2">
      <c r="A121" s="79" t="s">
        <v>74</v>
      </c>
      <c r="B121" s="67">
        <v>7</v>
      </c>
      <c r="C121" s="66">
        <v>3</v>
      </c>
      <c r="D121" s="98">
        <f>IFERROR(((B121/C121)-1)*100,IF(B121+C121&lt;&gt;0,100,0))</f>
        <v>133.33333333333334</v>
      </c>
      <c r="E121" s="66">
        <v>240</v>
      </c>
      <c r="F121" s="66">
        <v>233</v>
      </c>
      <c r="G121" s="98">
        <f>IFERROR(((E121/F121)-1)*100,IF(E121+F121&lt;&gt;0,100,0))</f>
        <v>3.0042918454935563</v>
      </c>
    </row>
    <row r="122" spans="1:7" s="28" customFormat="1" ht="12" x14ac:dyDescent="0.2">
      <c r="A122" s="81" t="s">
        <v>34</v>
      </c>
      <c r="B122" s="82">
        <f>SUM(B119:B121)</f>
        <v>406</v>
      </c>
      <c r="C122" s="82">
        <f>SUM(C119:C121)</f>
        <v>203</v>
      </c>
      <c r="D122" s="98">
        <f>IFERROR(((B122/C122)-1)*100,IF(B122+C122&lt;&gt;0,100,0))</f>
        <v>100</v>
      </c>
      <c r="E122" s="82">
        <f>SUM(E119:E121)</f>
        <v>6339</v>
      </c>
      <c r="F122" s="82">
        <f>SUM(F119:F121)</f>
        <v>8670</v>
      </c>
      <c r="G122" s="98">
        <f>IFERROR(((E122/F122)-1)*100,IF(E122+F122&lt;&gt;0,100,0))</f>
        <v>-26.885813148788927</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14</v>
      </c>
      <c r="D125" s="98">
        <f>IFERROR(((B125/C125)-1)*100,IF(B125+C125&lt;&gt;0,100,0))</f>
        <v>-100</v>
      </c>
      <c r="E125" s="66">
        <v>661</v>
      </c>
      <c r="F125" s="66">
        <v>902</v>
      </c>
      <c r="G125" s="98">
        <f>IFERROR(((E125/F125)-1)*100,IF(E125+F125&lt;&gt;0,100,0))</f>
        <v>-26.718403547671844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14</v>
      </c>
      <c r="D127" s="98">
        <f>IFERROR(((B127/C127)-1)*100,IF(B127+C127&lt;&gt;0,100,0))</f>
        <v>-100</v>
      </c>
      <c r="E127" s="82">
        <f>SUM(E125:E126)</f>
        <v>661</v>
      </c>
      <c r="F127" s="82">
        <f>SUM(F125:F126)</f>
        <v>902</v>
      </c>
      <c r="G127" s="98">
        <f>IFERROR(((E127/F127)-1)*100,IF(E127+F127&lt;&gt;0,100,0))</f>
        <v>-26.718403547671844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10</v>
      </c>
      <c r="D130" s="98">
        <f>IFERROR(((B130/C130)-1)*100,IF(B130+C130&lt;&gt;0,100,0))</f>
        <v>-100</v>
      </c>
      <c r="E130" s="66">
        <v>80871</v>
      </c>
      <c r="F130" s="66">
        <v>45</v>
      </c>
      <c r="G130" s="98">
        <f>IFERROR(((E130/F130)-1)*100,IF(E130+F130&lt;&gt;0,100,0))</f>
        <v>179613.33333333334</v>
      </c>
    </row>
    <row r="131" spans="1:7" s="16" customFormat="1" ht="12" x14ac:dyDescent="0.2">
      <c r="A131" s="79" t="s">
        <v>72</v>
      </c>
      <c r="B131" s="67">
        <v>735570</v>
      </c>
      <c r="C131" s="66">
        <v>56299</v>
      </c>
      <c r="D131" s="98">
        <f>IFERROR(((B131/C131)-1)*100,IF(B131+C131&lt;&gt;0,100,0))</f>
        <v>1206.5418568713476</v>
      </c>
      <c r="E131" s="66">
        <v>6554692</v>
      </c>
      <c r="F131" s="66">
        <v>6527933</v>
      </c>
      <c r="G131" s="98">
        <f>IFERROR(((E131/F131)-1)*100,IF(E131+F131&lt;&gt;0,100,0))</f>
        <v>0.40991535911902854</v>
      </c>
    </row>
    <row r="132" spans="1:7" s="16" customFormat="1" ht="12" x14ac:dyDescent="0.2">
      <c r="A132" s="79" t="s">
        <v>74</v>
      </c>
      <c r="B132" s="67">
        <v>243</v>
      </c>
      <c r="C132" s="66">
        <v>7</v>
      </c>
      <c r="D132" s="98">
        <f>IFERROR(((B132/C132)-1)*100,IF(B132+C132&lt;&gt;0,100,0))</f>
        <v>3371.4285714285716</v>
      </c>
      <c r="E132" s="66">
        <v>10117</v>
      </c>
      <c r="F132" s="66">
        <v>13247</v>
      </c>
      <c r="G132" s="98">
        <f>IFERROR(((E132/F132)-1)*100,IF(E132+F132&lt;&gt;0,100,0))</f>
        <v>-23.627991243300372</v>
      </c>
    </row>
    <row r="133" spans="1:7" s="16" customFormat="1" ht="12" x14ac:dyDescent="0.2">
      <c r="A133" s="81" t="s">
        <v>34</v>
      </c>
      <c r="B133" s="82">
        <f>SUM(B130:B132)</f>
        <v>735813</v>
      </c>
      <c r="C133" s="82">
        <f>SUM(C130:C132)</f>
        <v>56316</v>
      </c>
      <c r="D133" s="98">
        <f>IFERROR(((B133/C133)-1)*100,IF(B133+C133&lt;&gt;0,100,0))</f>
        <v>1206.578947368421</v>
      </c>
      <c r="E133" s="82">
        <f>SUM(E130:E132)</f>
        <v>6645680</v>
      </c>
      <c r="F133" s="82">
        <f>SUM(F130:F132)</f>
        <v>6541225</v>
      </c>
      <c r="G133" s="98">
        <f>IFERROR(((E133/F133)-1)*100,IF(E133+F133&lt;&gt;0,100,0))</f>
        <v>1.5968721455079216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7208</v>
      </c>
      <c r="D136" s="98">
        <f>IFERROR(((B136/C136)-1)*100,)</f>
        <v>-100</v>
      </c>
      <c r="E136" s="66">
        <v>323229</v>
      </c>
      <c r="F136" s="66">
        <v>459535</v>
      </c>
      <c r="G136" s="98">
        <f>IFERROR(((E136/F136)-1)*100,)</f>
        <v>-29.661723263733997</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7208</v>
      </c>
      <c r="D138" s="98">
        <f>IFERROR(((B138/C138)-1)*100,)</f>
        <v>-100</v>
      </c>
      <c r="E138" s="82">
        <f>SUM(E136:E137)</f>
        <v>323229</v>
      </c>
      <c r="F138" s="82">
        <f>SUM(F136:F137)</f>
        <v>459535</v>
      </c>
      <c r="G138" s="98">
        <f>IFERROR(((E138/F138)-1)*100,)</f>
        <v>-29.661723263733997</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241.01875000000001</v>
      </c>
      <c r="D141" s="98">
        <f>IFERROR(((B141/C141)-1)*100,IF(B141+C141&lt;&gt;0,100,0))</f>
        <v>-100</v>
      </c>
      <c r="E141" s="66">
        <v>1932016.6625000001</v>
      </c>
      <c r="F141" s="66">
        <v>1084.78125</v>
      </c>
      <c r="G141" s="98">
        <f>IFERROR(((E141/F141)-1)*100,IF(E141+F141&lt;&gt;0,100,0))</f>
        <v>178001.95949644226</v>
      </c>
    </row>
    <row r="142" spans="1:7" s="32" customFormat="1" x14ac:dyDescent="0.2">
      <c r="A142" s="79" t="s">
        <v>72</v>
      </c>
      <c r="B142" s="67">
        <v>69748162.550129995</v>
      </c>
      <c r="C142" s="66">
        <v>5054480.44539</v>
      </c>
      <c r="D142" s="98">
        <f>IFERROR(((B142/C142)-1)*100,IF(B142+C142&lt;&gt;0,100,0))</f>
        <v>1279.9274387092476</v>
      </c>
      <c r="E142" s="66">
        <v>616664821.82683003</v>
      </c>
      <c r="F142" s="66">
        <v>608060643.79459</v>
      </c>
      <c r="G142" s="98">
        <f>IFERROR(((E142/F142)-1)*100,IF(E142+F142&lt;&gt;0,100,0))</f>
        <v>1.4150197221359129</v>
      </c>
    </row>
    <row r="143" spans="1:7" s="32" customFormat="1" x14ac:dyDescent="0.2">
      <c r="A143" s="79" t="s">
        <v>74</v>
      </c>
      <c r="B143" s="67">
        <v>1937371.93</v>
      </c>
      <c r="C143" s="66">
        <v>48617.47</v>
      </c>
      <c r="D143" s="98">
        <f>IFERROR(((B143/C143)-1)*100,IF(B143+C143&lt;&gt;0,100,0))</f>
        <v>3884.9295531009739</v>
      </c>
      <c r="E143" s="66">
        <v>54924769.259999998</v>
      </c>
      <c r="F143" s="66">
        <v>64880001.270000003</v>
      </c>
      <c r="G143" s="98">
        <f>IFERROR(((E143/F143)-1)*100,IF(E143+F143&lt;&gt;0,100,0))</f>
        <v>-15.344068765613949</v>
      </c>
    </row>
    <row r="144" spans="1:7" s="16" customFormat="1" ht="12" x14ac:dyDescent="0.2">
      <c r="A144" s="81" t="s">
        <v>34</v>
      </c>
      <c r="B144" s="82">
        <f>SUM(B141:B143)</f>
        <v>71685534.480130002</v>
      </c>
      <c r="C144" s="82">
        <f>SUM(C141:C143)</f>
        <v>5103338.9341399996</v>
      </c>
      <c r="D144" s="98">
        <f>IFERROR(((B144/C144)-1)*100,IF(B144+C144&lt;&gt;0,100,0))</f>
        <v>1304.6790817786484</v>
      </c>
      <c r="E144" s="82">
        <f>SUM(E141:E143)</f>
        <v>673521607.74933004</v>
      </c>
      <c r="F144" s="82">
        <f>SUM(F141:F143)</f>
        <v>672941729.84583998</v>
      </c>
      <c r="G144" s="98">
        <f>IFERROR(((E144/F144)-1)*100,IF(E144+F144&lt;&gt;0,100,0))</f>
        <v>8.617059661657489E-2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18586.776000000002</v>
      </c>
      <c r="D147" s="98">
        <f>IFERROR(((B147/C147)-1)*100,IF(B147+C147&lt;&gt;0,100,0))</f>
        <v>-100</v>
      </c>
      <c r="E147" s="66">
        <v>620441.93732999999</v>
      </c>
      <c r="F147" s="66">
        <v>755781.98688999994</v>
      </c>
      <c r="G147" s="98">
        <f>IFERROR(((E147/F147)-1)*100,IF(E147+F147&lt;&gt;0,100,0))</f>
        <v>-17.907287009699267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18586.776000000002</v>
      </c>
      <c r="D149" s="98">
        <f>IFERROR(((B149/C149)-1)*100,IF(B149+C149&lt;&gt;0,100,0))</f>
        <v>-100</v>
      </c>
      <c r="E149" s="82">
        <f>SUM(E147:E148)</f>
        <v>620441.93732999999</v>
      </c>
      <c r="F149" s="82">
        <f>SUM(F147:F148)</f>
        <v>755781.98688999994</v>
      </c>
      <c r="G149" s="98">
        <f>IFERROR(((E149/F149)-1)*100,IF(E149+F149&lt;&gt;0,100,0))</f>
        <v>-17.907287009699267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30</v>
      </c>
      <c r="D152" s="98">
        <f>IFERROR(((B152/C152)-1)*100,IF(B152+C152&lt;&gt;0,100,0))</f>
        <v>101470</v>
      </c>
      <c r="E152" s="78"/>
      <c r="F152" s="78"/>
      <c r="G152" s="65"/>
    </row>
    <row r="153" spans="1:7" s="16" customFormat="1" ht="12" x14ac:dyDescent="0.2">
      <c r="A153" s="79" t="s">
        <v>72</v>
      </c>
      <c r="B153" s="67">
        <v>1098898</v>
      </c>
      <c r="C153" s="66">
        <v>983445</v>
      </c>
      <c r="D153" s="98">
        <f>IFERROR(((B153/C153)-1)*100,IF(B153+C153&lt;&gt;0,100,0))</f>
        <v>11.739649904163429</v>
      </c>
      <c r="E153" s="78"/>
      <c r="F153" s="78"/>
      <c r="G153" s="65"/>
    </row>
    <row r="154" spans="1:7" s="16" customFormat="1" ht="12" x14ac:dyDescent="0.2">
      <c r="A154" s="79" t="s">
        <v>74</v>
      </c>
      <c r="B154" s="67">
        <v>1674</v>
      </c>
      <c r="C154" s="66">
        <v>2489</v>
      </c>
      <c r="D154" s="98">
        <f>IFERROR(((B154/C154)-1)*100,IF(B154+C154&lt;&gt;0,100,0))</f>
        <v>-32.744073925271188</v>
      </c>
      <c r="E154" s="78"/>
      <c r="F154" s="78"/>
      <c r="G154" s="65"/>
    </row>
    <row r="155" spans="1:7" s="28" customFormat="1" ht="12" x14ac:dyDescent="0.2">
      <c r="A155" s="81" t="s">
        <v>34</v>
      </c>
      <c r="B155" s="82">
        <f>SUM(B152:B154)</f>
        <v>1131043</v>
      </c>
      <c r="C155" s="82">
        <f>SUM(C152:C154)</f>
        <v>985964</v>
      </c>
      <c r="D155" s="98">
        <f>IFERROR(((B155/C155)-1)*100,IF(B155+C155&lt;&gt;0,100,0))</f>
        <v>14.714431764242919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120456</v>
      </c>
      <c r="C158" s="66">
        <v>304061</v>
      </c>
      <c r="D158" s="98">
        <f>IFERROR(((B158/C158)-1)*100,IF(B158+C158&lt;&gt;0,100,0))</f>
        <v>-60.384264999457351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120456</v>
      </c>
      <c r="C160" s="82">
        <f>SUM(C158:C159)</f>
        <v>304061</v>
      </c>
      <c r="D160" s="98">
        <f>IFERROR(((B160/C160)-1)*100,IF(B160+C160&lt;&gt;0,100,0))</f>
        <v>-60.384264999457351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8815</v>
      </c>
      <c r="C168" s="113">
        <v>8023</v>
      </c>
      <c r="D168" s="111">
        <f>IFERROR(((B168/C168)-1)*100,IF(B168+C168&lt;&gt;0,100,0))</f>
        <v>9.8716190951015914</v>
      </c>
      <c r="E168" s="113">
        <v>250686</v>
      </c>
      <c r="F168" s="113">
        <v>264316</v>
      </c>
      <c r="G168" s="111">
        <f>IFERROR(((E168/F168)-1)*100,IF(E168+F168&lt;&gt;0,100,0))</f>
        <v>-5.1567063666217656</v>
      </c>
    </row>
    <row r="169" spans="1:7" x14ac:dyDescent="0.2">
      <c r="A169" s="101" t="s">
        <v>32</v>
      </c>
      <c r="B169" s="112">
        <v>66250</v>
      </c>
      <c r="C169" s="113">
        <v>56630</v>
      </c>
      <c r="D169" s="111">
        <f t="shared" ref="D169:D171" si="5">IFERROR(((B169/C169)-1)*100,IF(B169+C169&lt;&gt;0,100,0))</f>
        <v>16.987462475719582</v>
      </c>
      <c r="E169" s="113">
        <v>1822782</v>
      </c>
      <c r="F169" s="113">
        <v>1719631</v>
      </c>
      <c r="G169" s="111">
        <f>IFERROR(((E169/F169)-1)*100,IF(E169+F169&lt;&gt;0,100,0))</f>
        <v>5.9984380369974666</v>
      </c>
    </row>
    <row r="170" spans="1:7" x14ac:dyDescent="0.2">
      <c r="A170" s="101" t="s">
        <v>92</v>
      </c>
      <c r="B170" s="112">
        <v>21437575</v>
      </c>
      <c r="C170" s="113">
        <v>15924435</v>
      </c>
      <c r="D170" s="111">
        <f t="shared" si="5"/>
        <v>34.620631752398111</v>
      </c>
      <c r="E170" s="113">
        <v>598362733</v>
      </c>
      <c r="F170" s="113">
        <v>454632740</v>
      </c>
      <c r="G170" s="111">
        <f>IFERROR(((E170/F170)-1)*100,IF(E170+F170&lt;&gt;0,100,0))</f>
        <v>31.614527585496809</v>
      </c>
    </row>
    <row r="171" spans="1:7" x14ac:dyDescent="0.2">
      <c r="A171" s="101" t="s">
        <v>93</v>
      </c>
      <c r="B171" s="112">
        <v>137631</v>
      </c>
      <c r="C171" s="113">
        <v>145685</v>
      </c>
      <c r="D171" s="111">
        <f t="shared" si="5"/>
        <v>-5.5283659951264719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328</v>
      </c>
      <c r="C174" s="113">
        <v>229</v>
      </c>
      <c r="D174" s="111">
        <f t="shared" ref="D174:D177" si="6">IFERROR(((B174/C174)-1)*100,IF(B174+C174&lt;&gt;0,100,0))</f>
        <v>43.231441048034938</v>
      </c>
      <c r="E174" s="113">
        <v>12082</v>
      </c>
      <c r="F174" s="113">
        <v>11286</v>
      </c>
      <c r="G174" s="111">
        <f t="shared" ref="G174" si="7">IFERROR(((E174/F174)-1)*100,IF(E174+F174&lt;&gt;0,100,0))</f>
        <v>7.052986000354422</v>
      </c>
    </row>
    <row r="175" spans="1:7" x14ac:dyDescent="0.2">
      <c r="A175" s="101" t="s">
        <v>32</v>
      </c>
      <c r="B175" s="112">
        <v>3564</v>
      </c>
      <c r="C175" s="113">
        <v>3465</v>
      </c>
      <c r="D175" s="111">
        <f t="shared" si="6"/>
        <v>2.857142857142847</v>
      </c>
      <c r="E175" s="113">
        <v>157935</v>
      </c>
      <c r="F175" s="113">
        <v>134131</v>
      </c>
      <c r="G175" s="111">
        <f t="shared" ref="G175" si="8">IFERROR(((E175/F175)-1)*100,IF(E175+F175&lt;&gt;0,100,0))</f>
        <v>17.746829591966073</v>
      </c>
    </row>
    <row r="176" spans="1:7" x14ac:dyDescent="0.2">
      <c r="A176" s="101" t="s">
        <v>92</v>
      </c>
      <c r="B176" s="112">
        <v>54443</v>
      </c>
      <c r="C176" s="113">
        <v>27710</v>
      </c>
      <c r="D176" s="111">
        <f t="shared" si="6"/>
        <v>96.474197040779501</v>
      </c>
      <c r="E176" s="113">
        <v>3278992</v>
      </c>
      <c r="F176" s="113">
        <v>1085944</v>
      </c>
      <c r="G176" s="111">
        <f t="shared" ref="G176" si="9">IFERROR(((E176/F176)-1)*100,IF(E176+F176&lt;&gt;0,100,0))</f>
        <v>201.94853509941581</v>
      </c>
    </row>
    <row r="177" spans="1:7" x14ac:dyDescent="0.2">
      <c r="A177" s="101" t="s">
        <v>93</v>
      </c>
      <c r="B177" s="112">
        <v>37020</v>
      </c>
      <c r="C177" s="113">
        <v>24817</v>
      </c>
      <c r="D177" s="111">
        <f t="shared" si="6"/>
        <v>49.17193859048232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2021-07-19T06:21:12Z</dcterms:modified>
</cp:coreProperties>
</file>