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<sst xmlns="http://schemas.openxmlformats.org/spreadsheetml/2006/main" count="265" uniqueCount="100">
  <si>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</si>
  <si>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</si>
  <si>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</si>
  <si>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</si>
  <si>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</si>
  <si>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</si>
  <si>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</si>
  <si>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</si>
  <si>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</si>
  <si>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</si>
  <si>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</si>
  <si>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</si>
  <si>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</si>
  <si>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</si>
  <si>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</si>
  <si>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</si>
  <si>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</si>
  <si>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</si>
  <si>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</si>
  <si>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</si>
  <si>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</si>
  <si>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</si>
  <si>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</si>
  <si>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</si>
  <si>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</si>
  <si>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</si>
  <si>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</si>
  <si>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</si>
  <si>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</si>
  <si>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</si>
  <si>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</si>
  <si>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</si>
  <si>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</si>
  <si>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</si>
  <si>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</si>
  <si>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</si>
  <si>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</si>
  <si>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</si>
  <si>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</si>
  <si>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</si>
  <si>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</si>
  <si>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</si>
  <si>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</si>
  <si>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</si>
  <si>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</si>
  <si>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</si>
  <si>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</si>
  <si>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</si>
  <si>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</si>
  <si>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</si>
  <si>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</si>
  <si>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</si>
  <si>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</si>
  <si>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</si>
  <si>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</si>
  <si>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</si>
  <si>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</si>
  <si>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</si>
  <si>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</si>
  <si>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</si>
  <si>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</si>
  <si>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</si>
  <si>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</si>
  <si>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</si>
  <si>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</si>
  <si>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</si>
  <si>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</si>
  <si>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</si>
  <si>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</si>
  <si>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</si>
  <si>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</si>
  <si>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</si>
  <si>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</si>
  <si>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</si>
  <si>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</si>
  <si>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</si>
  <si>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</si>
  <si>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</si>
  <si>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</si>
  <si>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</si>
  <si>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</si>
  <si>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</si>
  <si>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</si>
  <si>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</si>
  <si>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</si>
  <si>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</si>
  <si>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</si>
  <si>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</si>
  <si>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</si>
  <si>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</si>
  <si>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</si>
  <si>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</si>
  <si>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</si>
  <si>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</si>
  <si>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</si>
  <si>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</si>
  <si>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</si>
  <si>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20 August 2021</t>
  </si>
  <si>
    <t>20.08.2021</t>
  </si>
  <si>
    <t>14.08.2020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</si>
</sst>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3110146</v>
      </c>
      <c r="C11" s="67">
        <v>1374159</v>
      </c>
      <c r="D11" s="98">
        <f>IFERROR(((B11/C11)-1)*100,IF(B11+C11&lt;&gt;0,100,0))</f>
        <v>126.33086855305682</v>
      </c>
      <c r="E11" s="67">
        <v>53434671</v>
      </c>
      <c r="F11" s="67">
        <v>60520248</v>
      </c>
      <c r="G11" s="98">
        <f>IFERROR(((E11/F11)-1)*100,IF(E11+F11&lt;&gt;0,100,0))</f>
        <v>-11.707779188214829</v>
      </c>
    </row>
    <row r="12" spans="1:7" s="16" customFormat="1" ht="12" x14ac:dyDescent="0.2">
      <c r="A12" s="64" t="s">
        <v>9</v>
      </c>
      <c r="B12" s="67">
        <v>2767139.4509999999</v>
      </c>
      <c r="C12" s="67">
        <v>1726584.9550000001</v>
      </c>
      <c r="D12" s="98">
        <f>IFERROR(((B12/C12)-1)*100,IF(B12+C12&lt;&gt;0,100,0))</f>
        <v>60.266625918792371</v>
      </c>
      <c r="E12" s="67">
        <v>82557451.700000003</v>
      </c>
      <c r="F12" s="67">
        <v>74705838.685000002</v>
      </c>
      <c r="G12" s="98">
        <f>IFERROR(((E12/F12)-1)*100,IF(E12+F12&lt;&gt;0,100,0))</f>
        <v>10.510039313134033</v>
      </c>
    </row>
    <row r="13" spans="1:7" s="16" customFormat="1" ht="12" x14ac:dyDescent="0.2">
      <c r="A13" s="64" t="s">
        <v>10</v>
      </c>
      <c r="B13" s="67">
        <v>339483120.37399203</v>
      </c>
      <c r="C13" s="67">
        <v>84273486.325487196</v>
      </c>
      <c r="D13" s="98">
        <f>IFERROR(((B13/C13)-1)*100,IF(B13+C13&lt;&gt;0,100,0))</f>
        <v>302.8350257906925</v>
      </c>
      <c r="E13" s="67">
        <v>3833164091.2878799</v>
      </c>
      <c r="F13" s="67">
        <v>3720564073.4850502</v>
      </c>
      <c r="G13" s="98">
        <f>IFERROR(((E13/F13)-1)*100,IF(E13+F13&lt;&gt;0,100,0))</f>
        <v>3.0264232943946423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390</v>
      </c>
      <c r="C16" s="67">
        <v>380</v>
      </c>
      <c r="D16" s="98">
        <f>IFERROR(((B16/C16)-1)*100,IF(B16+C16&lt;&gt;0,100,0))</f>
        <v>2.6315789473684292</v>
      </c>
      <c r="E16" s="67">
        <v>11194</v>
      </c>
      <c r="F16" s="67">
        <v>10292</v>
      </c>
      <c r="G16" s="98">
        <f>IFERROR(((E16/F16)-1)*100,IF(E16+F16&lt;&gt;0,100,0))</f>
        <v>8.7640886125145645</v>
      </c>
    </row>
    <row r="17" spans="1:7" s="16" customFormat="1" ht="12" x14ac:dyDescent="0.2">
      <c r="A17" s="64" t="s">
        <v>9</v>
      </c>
      <c r="B17" s="67">
        <v>151556.95000000001</v>
      </c>
      <c r="C17" s="67">
        <v>209567.52900000001</v>
      </c>
      <c r="D17" s="98">
        <f>IFERROR(((B17/C17)-1)*100,IF(B17+C17&lt;&gt;0,100,0))</f>
        <v>-27.681091282037308</v>
      </c>
      <c r="E17" s="67">
        <v>7661952.7240000004</v>
      </c>
      <c r="F17" s="67">
        <v>6390246.4210000001</v>
      </c>
      <c r="G17" s="98">
        <f>IFERROR(((E17/F17)-1)*100,IF(E17+F17&lt;&gt;0,100,0))</f>
        <v>19.90073964629666</v>
      </c>
    </row>
    <row r="18" spans="1:7" s="16" customFormat="1" ht="12" x14ac:dyDescent="0.2">
      <c r="A18" s="64" t="s">
        <v>10</v>
      </c>
      <c r="B18" s="67">
        <v>52070662.104142599</v>
      </c>
      <c r="C18" s="67">
        <v>7421406.9204622498</v>
      </c>
      <c r="D18" s="98">
        <f>IFERROR(((B18/C18)-1)*100,IF(B18+C18&lt;&gt;0,100,0))</f>
        <v>601.62790778354633</v>
      </c>
      <c r="E18" s="67">
        <v>343938556.85892701</v>
      </c>
      <c r="F18" s="67">
        <v>210461546.415039</v>
      </c>
      <c r="G18" s="98">
        <f>IFERROR(((E18/F18)-1)*100,IF(E18+F18&lt;&gt;0,100,0))</f>
        <v>63.421091746929271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70064408.680419996</v>
      </c>
      <c r="C24" s="66">
        <v>11726526.663319999</v>
      </c>
      <c r="D24" s="65">
        <f>B24-C24</f>
        <v>58337882.017099999</v>
      </c>
      <c r="E24" s="67">
        <v>688363478.13928998</v>
      </c>
      <c r="F24" s="67">
        <v>610509630.53030002</v>
      </c>
      <c r="G24" s="65">
        <f>E24-F24</f>
        <v>77853847.608989954</v>
      </c>
    </row>
    <row r="25" spans="1:7" s="16" customFormat="1" ht="12" x14ac:dyDescent="0.2">
      <c r="A25" s="68" t="s">
        <v>15</v>
      </c>
      <c r="B25" s="66">
        <v>78041225.333609998</v>
      </c>
      <c r="C25" s="66">
        <v>15665200.09038</v>
      </c>
      <c r="D25" s="65">
        <f>B25-C25</f>
        <v>62376025.24323</v>
      </c>
      <c r="E25" s="67">
        <v>767438521.38898003</v>
      </c>
      <c r="F25" s="67">
        <v>687645552.35336995</v>
      </c>
      <c r="G25" s="65">
        <f>E25-F25</f>
        <v>79792969.03561008</v>
      </c>
    </row>
    <row r="26" spans="1:7" s="28" customFormat="1" ht="12" x14ac:dyDescent="0.2">
      <c r="A26" s="69" t="s">
        <v>16</v>
      </c>
      <c r="B26" s="70">
        <f>B24-B25</f>
        <v>-7976816.6531900018</v>
      </c>
      <c r="C26" s="70">
        <f>C24-C25</f>
        <v>-3938673.4270600006</v>
      </c>
      <c r="D26" s="70"/>
      <c r="E26" s="70">
        <f>E24-E25</f>
        <v>-79075043.249690056</v>
      </c>
      <c r="F26" s="70">
        <f>F24-F25</f>
        <v>-77135921.82306993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66011.062013720002</v>
      </c>
      <c r="C33" s="126">
        <v>57077.483058010002</v>
      </c>
      <c r="D33" s="98">
        <f t="shared" ref="D33:D42" si="0">IFERROR(((B33/C33)-1)*100,IF(B33+C33&lt;&gt;0,100,0))</f>
        <v>15.651669409862489</v>
      </c>
      <c r="E33" s="64"/>
      <c r="F33" s="126">
        <v>69490.39</v>
      </c>
      <c r="G33" s="126">
        <v>65677.509999999995</v>
      </c>
    </row>
    <row r="34" spans="1:7" s="16" customFormat="1" ht="12" x14ac:dyDescent="0.2">
      <c r="A34" s="64" t="s">
        <v>23</v>
      </c>
      <c r="B34" s="126">
        <v>75618.719568410001</v>
      </c>
      <c r="C34" s="126">
        <v>58599.370366169998</v>
      </c>
      <c r="D34" s="98">
        <f t="shared" si="0"/>
        <v>29.043570085977311</v>
      </c>
      <c r="E34" s="64"/>
      <c r="F34" s="126">
        <v>77865.59</v>
      </c>
      <c r="G34" s="126">
        <v>75185.789999999994</v>
      </c>
    </row>
    <row r="35" spans="1:7" s="16" customFormat="1" ht="12" x14ac:dyDescent="0.2">
      <c r="A35" s="64" t="s">
        <v>24</v>
      </c>
      <c r="B35" s="126">
        <v>57749.531130290001</v>
      </c>
      <c r="C35" s="126">
        <v>36844.402301529997</v>
      </c>
      <c r="D35" s="98">
        <f t="shared" si="0"/>
        <v>56.738954964379751</v>
      </c>
      <c r="E35" s="64"/>
      <c r="F35" s="126">
        <v>58250.47</v>
      </c>
      <c r="G35" s="126">
        <v>57152.959999999999</v>
      </c>
    </row>
    <row r="36" spans="1:7" s="16" customFormat="1" ht="12" x14ac:dyDescent="0.2">
      <c r="A36" s="64" t="s">
        <v>25</v>
      </c>
      <c r="B36" s="126">
        <v>59800.022331439999</v>
      </c>
      <c r="C36" s="126">
        <v>52737.47942168</v>
      </c>
      <c r="D36" s="98">
        <f t="shared" si="0"/>
        <v>13.391885594852004</v>
      </c>
      <c r="E36" s="64"/>
      <c r="F36" s="126">
        <v>63304.78</v>
      </c>
      <c r="G36" s="126">
        <v>59483.94</v>
      </c>
    </row>
    <row r="37" spans="1:7" s="16" customFormat="1" ht="12" x14ac:dyDescent="0.2">
      <c r="A37" s="64" t="s">
        <v>79</v>
      </c>
      <c r="B37" s="126">
        <v>64832.219881509998</v>
      </c>
      <c r="C37" s="126">
        <v>58926.782295329998</v>
      </c>
      <c r="D37" s="98">
        <f t="shared" si="0"/>
        <v>10.02165289898751</v>
      </c>
      <c r="E37" s="64"/>
      <c r="F37" s="126">
        <v>72101.67</v>
      </c>
      <c r="G37" s="126">
        <v>64469.35</v>
      </c>
    </row>
    <row r="38" spans="1:7" s="16" customFormat="1" ht="12" x14ac:dyDescent="0.2">
      <c r="A38" s="64" t="s">
        <v>26</v>
      </c>
      <c r="B38" s="126">
        <v>82931.064256669997</v>
      </c>
      <c r="C38" s="126">
        <v>75107.465142519999</v>
      </c>
      <c r="D38" s="98">
        <f t="shared" si="0"/>
        <v>10.416539952858672</v>
      </c>
      <c r="E38" s="64"/>
      <c r="F38" s="126">
        <v>88699.87</v>
      </c>
      <c r="G38" s="126">
        <v>82114.05</v>
      </c>
    </row>
    <row r="39" spans="1:7" s="16" customFormat="1" ht="12" x14ac:dyDescent="0.2">
      <c r="A39" s="64" t="s">
        <v>27</v>
      </c>
      <c r="B39" s="126">
        <v>13857.286079519999</v>
      </c>
      <c r="C39" s="126">
        <v>10156.41402749</v>
      </c>
      <c r="D39" s="98">
        <f t="shared" si="0"/>
        <v>36.438767088590353</v>
      </c>
      <c r="E39" s="64"/>
      <c r="F39" s="126">
        <v>14081.92</v>
      </c>
      <c r="G39" s="126">
        <v>13438.89</v>
      </c>
    </row>
    <row r="40" spans="1:7" s="16" customFormat="1" ht="12" x14ac:dyDescent="0.2">
      <c r="A40" s="64" t="s">
        <v>28</v>
      </c>
      <c r="B40" s="126">
        <v>81825.732075370004</v>
      </c>
      <c r="C40" s="126">
        <v>70748.062650380001</v>
      </c>
      <c r="D40" s="98">
        <f t="shared" si="0"/>
        <v>15.657912047335065</v>
      </c>
      <c r="E40" s="64"/>
      <c r="F40" s="126">
        <v>85650</v>
      </c>
      <c r="G40" s="126">
        <v>81172.11</v>
      </c>
    </row>
    <row r="41" spans="1:7" s="16" customFormat="1" ht="12" x14ac:dyDescent="0.2">
      <c r="A41" s="64" t="s">
        <v>29</v>
      </c>
      <c r="B41" s="72"/>
      <c r="C41" s="126">
        <v>5658.6626003399997</v>
      </c>
      <c r="D41" s="98">
        <f t="shared" si="0"/>
        <v>-100</v>
      </c>
      <c r="E41" s="64"/>
      <c r="F41" s="72"/>
      <c r="G41" s="72"/>
    </row>
    <row r="42" spans="1:7" s="16" customFormat="1" ht="12" x14ac:dyDescent="0.2">
      <c r="A42" s="64" t="s">
        <v>78</v>
      </c>
      <c r="B42" s="126">
        <v>1074.08605584</v>
      </c>
      <c r="C42" s="126">
        <v>882.38348258999997</v>
      </c>
      <c r="D42" s="98">
        <f t="shared" si="0"/>
        <v>21.725539635817803</v>
      </c>
      <c r="E42" s="64"/>
      <c r="F42" s="126">
        <v>1146.9100000000001</v>
      </c>
      <c r="G42" s="126">
        <v>1072.8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18956.702337404899</v>
      </c>
      <c r="D48" s="72"/>
      <c r="E48" s="127">
        <v>17421.932478754101</v>
      </c>
      <c r="F48" s="72"/>
      <c r="G48" s="98">
        <f>IFERROR(((C48/E48)-1)*100,IF(C48+E48&lt;&gt;0,100,0))</f>
        <v>8.809412276866734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3343</v>
      </c>
      <c r="D54" s="75"/>
      <c r="E54" s="128">
        <v>1356423</v>
      </c>
      <c r="F54" s="128">
        <v>139274587.33320001</v>
      </c>
      <c r="G54" s="128">
        <v>8904954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6316</v>
      </c>
      <c r="C68" s="66">
        <v>5482</v>
      </c>
      <c r="D68" s="98">
        <f>IFERROR(((B68/C68)-1)*100,IF(B68+C68&lt;&gt;0,100,0))</f>
        <v>15.21342575702298</v>
      </c>
      <c r="E68" s="66">
        <v>213812</v>
      </c>
      <c r="F68" s="66">
        <v>227153</v>
      </c>
      <c r="G68" s="98">
        <f>IFERROR(((E68/F68)-1)*100,IF(E68+F68&lt;&gt;0,100,0))</f>
        <v>-5.8731339669737981</v>
      </c>
    </row>
    <row r="69" spans="1:7" s="16" customFormat="1" ht="12" x14ac:dyDescent="0.2">
      <c r="A69" s="79" t="s">
        <v>54</v>
      </c>
      <c r="B69" s="67">
        <v>168392525.736</v>
      </c>
      <c r="C69" s="66">
        <v>174572814.24200001</v>
      </c>
      <c r="D69" s="98">
        <f>IFERROR(((B69/C69)-1)*100,IF(B69+C69&lt;&gt;0,100,0))</f>
        <v>-3.5402353641573514</v>
      </c>
      <c r="E69" s="66">
        <v>6627227083.9580002</v>
      </c>
      <c r="F69" s="66">
        <v>7490167153.4829998</v>
      </c>
      <c r="G69" s="98">
        <f>IFERROR(((E69/F69)-1)*100,IF(E69+F69&lt;&gt;0,100,0))</f>
        <v>-11.520972120411543</v>
      </c>
    </row>
    <row r="70" spans="1:7" s="62" customFormat="1" ht="12" x14ac:dyDescent="0.2">
      <c r="A70" s="79" t="s">
        <v>55</v>
      </c>
      <c r="B70" s="67">
        <v>165761546.94262001</v>
      </c>
      <c r="C70" s="66">
        <v>174175784.59463999</v>
      </c>
      <c r="D70" s="98">
        <f>IFERROR(((B70/C70)-1)*100,IF(B70+C70&lt;&gt;0,100,0))</f>
        <v>-4.830888330201855</v>
      </c>
      <c r="E70" s="66">
        <v>6513623935.2458601</v>
      </c>
      <c r="F70" s="66">
        <v>7213406511.3292503</v>
      </c>
      <c r="G70" s="98">
        <f>IFERROR(((E70/F70)-1)*100,IF(E70+F70&lt;&gt;0,100,0))</f>
        <v>-9.7011387752003682</v>
      </c>
    </row>
    <row r="71" spans="1:7" s="16" customFormat="1" ht="12" x14ac:dyDescent="0.2">
      <c r="A71" s="79" t="s">
        <v>94</v>
      </c>
      <c r="B71" s="98">
        <f>IFERROR(B69/B68/1000,)</f>
        <v>26.661261199493349</v>
      </c>
      <c r="C71" s="98">
        <f>IFERROR(C69/C68/1000,)</f>
        <v>31.84473079934331</v>
      </c>
      <c r="D71" s="98">
        <f>IFERROR(((B71/C71)-1)*100,IF(B71+C71&lt;&gt;0,100,0))</f>
        <v>-16.277322714742038</v>
      </c>
      <c r="E71" s="98">
        <f>IFERROR(E69/E68/1000,)</f>
        <v>30.995580622032442</v>
      </c>
      <c r="F71" s="98">
        <f>IFERROR(F69/F68/1000,)</f>
        <v>32.974106234489525</v>
      </c>
      <c r="G71" s="98">
        <f>IFERROR(((E71/F71)-1)*100,IF(E71+F71&lt;&gt;0,100,0))</f>
        <v>-6.0002403048839303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2703</v>
      </c>
      <c r="C74" s="66">
        <v>2095</v>
      </c>
      <c r="D74" s="98">
        <f>IFERROR(((B74/C74)-1)*100,IF(B74+C74&lt;&gt;0,100,0))</f>
        <v>29.021479713603824</v>
      </c>
      <c r="E74" s="66">
        <v>94889</v>
      </c>
      <c r="F74" s="66">
        <v>98151</v>
      </c>
      <c r="G74" s="98">
        <f>IFERROR(((E74/F74)-1)*100,IF(E74+F74&lt;&gt;0,100,0))</f>
        <v>-3.3234506016240228</v>
      </c>
    </row>
    <row r="75" spans="1:7" s="16" customFormat="1" ht="12" x14ac:dyDescent="0.2">
      <c r="A75" s="79" t="s">
        <v>54</v>
      </c>
      <c r="B75" s="67">
        <v>462279156.26700002</v>
      </c>
      <c r="C75" s="66">
        <v>369351531</v>
      </c>
      <c r="D75" s="98">
        <f>IFERROR(((B75/C75)-1)*100,IF(B75+C75&lt;&gt;0,100,0))</f>
        <v>25.159669709613318</v>
      </c>
      <c r="E75" s="66">
        <v>14927865370.25</v>
      </c>
      <c r="F75" s="66">
        <v>14022779677.436001</v>
      </c>
      <c r="G75" s="98">
        <f>IFERROR(((E75/F75)-1)*100,IF(E75+F75&lt;&gt;0,100,0))</f>
        <v>6.4543957306151478</v>
      </c>
    </row>
    <row r="76" spans="1:7" s="16" customFormat="1" ht="12" x14ac:dyDescent="0.2">
      <c r="A76" s="79" t="s">
        <v>55</v>
      </c>
      <c r="B76" s="67">
        <v>442113934.02363998</v>
      </c>
      <c r="C76" s="66">
        <v>350217514.84034997</v>
      </c>
      <c r="D76" s="98">
        <f>IFERROR(((B76/C76)-1)*100,IF(B76+C76&lt;&gt;0,100,0))</f>
        <v>26.239812484872971</v>
      </c>
      <c r="E76" s="66">
        <v>14412171993.045601</v>
      </c>
      <c r="F76" s="66">
        <v>13688412628.129801</v>
      </c>
      <c r="G76" s="98">
        <f>IFERROR(((E76/F76)-1)*100,IF(E76+F76&lt;&gt;0,100,0))</f>
        <v>5.2873871103831904</v>
      </c>
    </row>
    <row r="77" spans="1:7" s="16" customFormat="1" ht="12" x14ac:dyDescent="0.2">
      <c r="A77" s="79" t="s">
        <v>94</v>
      </c>
      <c r="B77" s="98">
        <f>IFERROR(B75/B74/1000,)</f>
        <v>171.02447512652608</v>
      </c>
      <c r="C77" s="98">
        <f>IFERROR(C75/C74/1000,)</f>
        <v>176.30144677804296</v>
      </c>
      <c r="D77" s="98">
        <f>IFERROR(((B77/C77)-1)*100,IF(B77+C77&lt;&gt;0,100,0))</f>
        <v>-2.9931527777876887</v>
      </c>
      <c r="E77" s="98">
        <f>IFERROR(E75/E74/1000,)</f>
        <v>157.31924006207254</v>
      </c>
      <c r="F77" s="98">
        <f>IFERROR(F75/F74/1000,)</f>
        <v>142.8694529595827</v>
      </c>
      <c r="G77" s="98">
        <f>IFERROR(((E77/F77)-1)*100,IF(E77+F77&lt;&gt;0,100,0))</f>
        <v>10.113979442881771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117</v>
      </c>
      <c r="C80" s="66">
        <v>100</v>
      </c>
      <c r="D80" s="98">
        <f>IFERROR(((B80/C80)-1)*100,IF(B80+C80&lt;&gt;0,100,0))</f>
        <v>16.999999999999993</v>
      </c>
      <c r="E80" s="66">
        <v>5282</v>
      </c>
      <c r="F80" s="66">
        <v>7928</v>
      </c>
      <c r="G80" s="98">
        <f>IFERROR(((E80/F80)-1)*100,IF(E80+F80&lt;&gt;0,100,0))</f>
        <v>-33.375378405650856</v>
      </c>
    </row>
    <row r="81" spans="1:7" s="16" customFormat="1" ht="12" x14ac:dyDescent="0.2">
      <c r="A81" s="79" t="s">
        <v>54</v>
      </c>
      <c r="B81" s="67">
        <v>7716968.0860000001</v>
      </c>
      <c r="C81" s="66">
        <v>7750688.2529999996</v>
      </c>
      <c r="D81" s="98">
        <f>IFERROR(((B81/C81)-1)*100,IF(B81+C81&lt;&gt;0,100,0))</f>
        <v>-0.4350602927030045</v>
      </c>
      <c r="E81" s="66">
        <v>444865681.19</v>
      </c>
      <c r="F81" s="66">
        <v>687239212.03999996</v>
      </c>
      <c r="G81" s="98">
        <f>IFERROR(((E81/F81)-1)*100,IF(E81+F81&lt;&gt;0,100,0))</f>
        <v>-35.267709787766435</v>
      </c>
    </row>
    <row r="82" spans="1:7" s="16" customFormat="1" ht="12" x14ac:dyDescent="0.2">
      <c r="A82" s="79" t="s">
        <v>55</v>
      </c>
      <c r="B82" s="67">
        <v>2885787.7629595902</v>
      </c>
      <c r="C82" s="66">
        <v>1158164.2136001601</v>
      </c>
      <c r="D82" s="98">
        <f>IFERROR(((B82/C82)-1)*100,IF(B82+C82&lt;&gt;0,100,0))</f>
        <v>149.16913586797008</v>
      </c>
      <c r="E82" s="66">
        <v>134549601.93016401</v>
      </c>
      <c r="F82" s="66">
        <v>233376243.47060901</v>
      </c>
      <c r="G82" s="98">
        <f>IFERROR(((E82/F82)-1)*100,IF(E82+F82&lt;&gt;0,100,0))</f>
        <v>-42.346487401958314</v>
      </c>
    </row>
    <row r="83" spans="1:7" s="32" customFormat="1" x14ac:dyDescent="0.2">
      <c r="A83" s="79" t="s">
        <v>94</v>
      </c>
      <c r="B83" s="98">
        <f>IFERROR(B81/B80/1000,)</f>
        <v>65.956992188034192</v>
      </c>
      <c r="C83" s="98">
        <f>IFERROR(C81/C80/1000,)</f>
        <v>77.506882529999999</v>
      </c>
      <c r="D83" s="98">
        <f>IFERROR(((B83/C83)-1)*100,IF(B83+C83&lt;&gt;0,100,0))</f>
        <v>-14.901760933934193</v>
      </c>
      <c r="E83" s="98">
        <f>IFERROR(E81/E80/1000,)</f>
        <v>84.222961224914812</v>
      </c>
      <c r="F83" s="98">
        <f>IFERROR(F81/F80/1000,)</f>
        <v>86.685067108980817</v>
      </c>
      <c r="G83" s="98">
        <f>IFERROR(((E83/F83)-1)*100,IF(E83+F83&lt;&gt;0,100,0))</f>
        <v>-2.840288375125366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9136</v>
      </c>
      <c r="C86" s="64">
        <f>C68+C74+C80</f>
        <v>7677</v>
      </c>
      <c r="D86" s="98">
        <f>IFERROR(((B86/C86)-1)*100,IF(B86+C86&lt;&gt;0,100,0))</f>
        <v>19.004819590986056</v>
      </c>
      <c r="E86" s="64">
        <f>E68+E74+E80</f>
        <v>313983</v>
      </c>
      <c r="F86" s="64">
        <f>F68+F74+F80</f>
        <v>333232</v>
      </c>
      <c r="G86" s="98">
        <f>IFERROR(((E86/F86)-1)*100,IF(E86+F86&lt;&gt;0,100,0))</f>
        <v>-5.7764560426369567</v>
      </c>
    </row>
    <row r="87" spans="1:7" s="62" customFormat="1" ht="12" x14ac:dyDescent="0.2">
      <c r="A87" s="79" t="s">
        <v>54</v>
      </c>
      <c r="B87" s="64">
        <f t="shared" ref="B87:C87" si="1">B69+B75+B81</f>
        <v>638388650.08899999</v>
      </c>
      <c r="C87" s="64">
        <f t="shared" si="1"/>
        <v>551675033.495</v>
      </c>
      <c r="D87" s="98">
        <f>IFERROR(((B87/C87)-1)*100,IF(B87+C87&lt;&gt;0,100,0))</f>
        <v>15.718241959337442</v>
      </c>
      <c r="E87" s="64">
        <f t="shared" ref="E87:F87" si="2">E69+E75+E81</f>
        <v>21999958135.397999</v>
      </c>
      <c r="F87" s="64">
        <f t="shared" si="2"/>
        <v>22200186042.959</v>
      </c>
      <c r="G87" s="98">
        <f>IFERROR(((E87/F87)-1)*100,IF(E87+F87&lt;&gt;0,100,0))</f>
        <v>-0.90191995316410978</v>
      </c>
    </row>
    <row r="88" spans="1:7" s="62" customFormat="1" ht="12" x14ac:dyDescent="0.2">
      <c r="A88" s="79" t="s">
        <v>55</v>
      </c>
      <c r="B88" s="64">
        <f t="shared" ref="B88:C88" si="3">B70+B76+B82</f>
        <v>610761268.72921956</v>
      </c>
      <c r="C88" s="64">
        <f t="shared" si="3"/>
        <v>525551463.64859009</v>
      </c>
      <c r="D88" s="98">
        <f>IFERROR(((B88/C88)-1)*100,IF(B88+C88&lt;&gt;0,100,0))</f>
        <v>16.213408386129991</v>
      </c>
      <c r="E88" s="64">
        <f t="shared" ref="E88:F88" si="4">E70+E76+E82</f>
        <v>21060345530.221626</v>
      </c>
      <c r="F88" s="64">
        <f t="shared" si="4"/>
        <v>21135195382.929661</v>
      </c>
      <c r="G88" s="98">
        <f>IFERROR(((E88/F88)-1)*100,IF(E88+F88&lt;&gt;0,100,0))</f>
        <v>-0.35414790992890355</v>
      </c>
    </row>
    <row r="89" spans="1:7" s="63" customFormat="1" x14ac:dyDescent="0.2">
      <c r="A89" s="79" t="s">
        <v>95</v>
      </c>
      <c r="B89" s="98">
        <f>IFERROR((B75/B87)*100,IF(B75+B87&lt;&gt;0,100,0))</f>
        <v>72.413435953560906</v>
      </c>
      <c r="C89" s="98">
        <f>IFERROR((C75/C87)*100,IF(C75+C87&lt;&gt;0,100,0))</f>
        <v>66.950923745826458</v>
      </c>
      <c r="D89" s="98">
        <f>IFERROR(((B89/C89)-1)*100,IF(B89+C89&lt;&gt;0,100,0))</f>
        <v>8.1589795959685638</v>
      </c>
      <c r="E89" s="98">
        <f>IFERROR((E75/E87)*100,IF(E75+E87&lt;&gt;0,100,0))</f>
        <v>67.854062623105733</v>
      </c>
      <c r="F89" s="98">
        <f>IFERROR((F75/F87)*100,IF(F75+F87&lt;&gt;0,100,0))</f>
        <v>63.165144878970324</v>
      </c>
      <c r="G89" s="98">
        <f>IFERROR(((E89/F89)-1)*100,IF(E89+F89&lt;&gt;0,100,0))</f>
        <v>7.4232676155809862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13173930.461999999</v>
      </c>
      <c r="C95" s="129">
        <v>21483464.039999999</v>
      </c>
      <c r="D95" s="65">
        <f>B95-C95</f>
        <v>-8309533.5779999997</v>
      </c>
      <c r="E95" s="129">
        <v>756837196.84500003</v>
      </c>
      <c r="F95" s="129">
        <v>943780135.99000001</v>
      </c>
      <c r="G95" s="80">
        <f>E95-F95</f>
        <v>-186942939.14499998</v>
      </c>
    </row>
    <row r="96" spans="1:7" s="16" customFormat="1" ht="13.5" x14ac:dyDescent="0.2">
      <c r="A96" s="79" t="s">
        <v>88</v>
      </c>
      <c r="B96" s="66">
        <v>18698034.375999998</v>
      </c>
      <c r="C96" s="129">
        <v>21637547.863000002</v>
      </c>
      <c r="D96" s="65">
        <f>B96-C96</f>
        <v>-2939513.4870000035</v>
      </c>
      <c r="E96" s="129">
        <v>814991485.61399996</v>
      </c>
      <c r="F96" s="129">
        <v>1008382230.257</v>
      </c>
      <c r="G96" s="80">
        <f>E96-F96</f>
        <v>-193390744.64300001</v>
      </c>
    </row>
    <row r="97" spans="1:7" s="28" customFormat="1" ht="12" x14ac:dyDescent="0.2">
      <c r="A97" s="81" t="s">
        <v>16</v>
      </c>
      <c r="B97" s="65">
        <f>B95-B96</f>
        <v>-5524103.9139999989</v>
      </c>
      <c r="C97" s="65">
        <f>C95-C96</f>
        <v>-154083.82300000265</v>
      </c>
      <c r="D97" s="82"/>
      <c r="E97" s="65">
        <f>E95-E96</f>
        <v>-58154288.768999934</v>
      </c>
      <c r="F97" s="82">
        <f>F95-F96</f>
        <v>-64602094.26699996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804.19544308058005</v>
      </c>
      <c r="C104" s="131">
        <v>711.68441053276399</v>
      </c>
      <c r="D104" s="98">
        <f>IFERROR(((B104/C104)-1)*100,IF(B104+C104&lt;&gt;0,100,0))</f>
        <v>12.998884221527728</v>
      </c>
      <c r="E104" s="84"/>
      <c r="F104" s="130">
        <v>805.00246366797103</v>
      </c>
      <c r="G104" s="130">
        <v>803.37503476523204</v>
      </c>
    </row>
    <row r="105" spans="1:7" s="16" customFormat="1" ht="12" x14ac:dyDescent="0.2">
      <c r="A105" s="79" t="s">
        <v>50</v>
      </c>
      <c r="B105" s="130">
        <v>794.24816777290096</v>
      </c>
      <c r="C105" s="131">
        <v>703.00923719999105</v>
      </c>
      <c r="D105" s="98">
        <f>IFERROR(((B105/C105)-1)*100,IF(B105+C105&lt;&gt;0,100,0))</f>
        <v>12.9783402187295</v>
      </c>
      <c r="E105" s="84"/>
      <c r="F105" s="130">
        <v>795.12870695778599</v>
      </c>
      <c r="G105" s="130">
        <v>793.46553116185896</v>
      </c>
    </row>
    <row r="106" spans="1:7" s="16" customFormat="1" ht="12" x14ac:dyDescent="0.2">
      <c r="A106" s="79" t="s">
        <v>51</v>
      </c>
      <c r="B106" s="130">
        <v>846.33800029731196</v>
      </c>
      <c r="C106" s="131">
        <v>747.45294220540097</v>
      </c>
      <c r="D106" s="98">
        <f>IFERROR(((B106/C106)-1)*100,IF(B106+C106&lt;&gt;0,100,0))</f>
        <v>13.229603164066116</v>
      </c>
      <c r="E106" s="84"/>
      <c r="F106" s="130">
        <v>846.47397512090299</v>
      </c>
      <c r="G106" s="130">
        <v>845.23861261538104</v>
      </c>
    </row>
    <row r="107" spans="1:7" s="28" customFormat="1" ht="12" x14ac:dyDescent="0.2">
      <c r="A107" s="81" t="s">
        <v>52</v>
      </c>
      <c r="B107" s="85"/>
      <c r="C107" s="84"/>
      <c r="D107" s="86"/>
      <c r="E107" s="84"/>
      <c r="F107" s="71"/>
      <c r="G107" s="71"/>
    </row>
    <row r="108" spans="1:7" s="16" customFormat="1" ht="12" x14ac:dyDescent="0.2">
      <c r="A108" s="79" t="s">
        <v>56</v>
      </c>
      <c r="B108" s="130">
        <v>603.95188566544198</v>
      </c>
      <c r="C108" s="131">
        <v>580.17556497719704</v>
      </c>
      <c r="D108" s="98">
        <f>IFERROR(((B108/C108)-1)*100,IF(B108+C108&lt;&gt;0,100,0))</f>
        <v>4.0981251406510877</v>
      </c>
      <c r="E108" s="84"/>
      <c r="F108" s="130">
        <v>603.95188566544198</v>
      </c>
      <c r="G108" s="130">
        <v>603.17185928432502</v>
      </c>
    </row>
    <row r="109" spans="1:7" s="16" customFormat="1" ht="12" x14ac:dyDescent="0.2">
      <c r="A109" s="79" t="s">
        <v>57</v>
      </c>
      <c r="B109" s="130">
        <v>800.72897152614598</v>
      </c>
      <c r="C109" s="131">
        <v>743.37206315723199</v>
      </c>
      <c r="D109" s="98">
        <f>IFERROR(((B109/C109)-1)*100,IF(B109+C109&lt;&gt;0,100,0))</f>
        <v>7.7157739995378671</v>
      </c>
      <c r="E109" s="84"/>
      <c r="F109" s="130">
        <v>802.02778607510197</v>
      </c>
      <c r="G109" s="130">
        <v>799.57645630373304</v>
      </c>
    </row>
    <row r="110" spans="1:7" s="16" customFormat="1" ht="12" x14ac:dyDescent="0.2">
      <c r="A110" s="79" t="s">
        <v>59</v>
      </c>
      <c r="B110" s="130">
        <v>912.90402985641003</v>
      </c>
      <c r="C110" s="131">
        <v>814.186168549797</v>
      </c>
      <c r="D110" s="98">
        <f>IFERROR(((B110/C110)-1)*100,IF(B110+C110&lt;&gt;0,100,0))</f>
        <v>12.124728363102278</v>
      </c>
      <c r="E110" s="84"/>
      <c r="F110" s="130">
        <v>916.68782537821698</v>
      </c>
      <c r="G110" s="130">
        <v>912.90402985641003</v>
      </c>
    </row>
    <row r="111" spans="1:7" s="16" customFormat="1" ht="12" x14ac:dyDescent="0.2">
      <c r="A111" s="79" t="s">
        <v>58</v>
      </c>
      <c r="B111" s="130">
        <v>856.62670418039204</v>
      </c>
      <c r="C111" s="131">
        <v>728.11003036851503</v>
      </c>
      <c r="D111" s="98">
        <f>IFERROR(((B111/C111)-1)*100,IF(B111+C111&lt;&gt;0,100,0))</f>
        <v>17.650721518948377</v>
      </c>
      <c r="E111" s="84"/>
      <c r="F111" s="130">
        <v>856.62670418039204</v>
      </c>
      <c r="G111" s="130">
        <v>854.84548896635499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8</v>
      </c>
      <c r="G119" s="98">
        <f>IFERROR(((E119/F119)-1)*100,IF(E119+F119&lt;&gt;0,100,0))</f>
        <v>37.5</v>
      </c>
    </row>
    <row r="120" spans="1:7" s="16" customFormat="1" ht="12" x14ac:dyDescent="0.2">
      <c r="A120" s="79" t="s">
        <v>72</v>
      </c>
      <c r="B120" s="67">
        <v>60</v>
      </c>
      <c r="C120" s="66">
        <v>105</v>
      </c>
      <c r="D120" s="98">
        <f>IFERROR(((B120/C120)-1)*100,IF(B120+C120&lt;&gt;0,100,0))</f>
        <v>-42.857142857142861</v>
      </c>
      <c r="E120" s="66">
        <v>7637</v>
      </c>
      <c r="F120" s="66">
        <v>10854</v>
      </c>
      <c r="G120" s="98">
        <f>IFERROR(((E120/F120)-1)*100,IF(E120+F120&lt;&gt;0,100,0))</f>
        <v>-29.638842822922427</v>
      </c>
    </row>
    <row r="121" spans="1:7" s="16" customFormat="1" ht="12" x14ac:dyDescent="0.2">
      <c r="A121" s="79" t="s">
        <v>74</v>
      </c>
      <c r="B121" s="67">
        <v>0</v>
      </c>
      <c r="C121" s="66">
        <v>3</v>
      </c>
      <c r="D121" s="98">
        <f>IFERROR(((B121/C121)-1)*100,IF(B121+C121&lt;&gt;0,100,0))</f>
        <v>-100</v>
      </c>
      <c r="E121" s="66">
        <v>302</v>
      </c>
      <c r="F121" s="66">
        <v>312</v>
      </c>
      <c r="G121" s="98">
        <f>IFERROR(((E121/F121)-1)*100,IF(E121+F121&lt;&gt;0,100,0))</f>
        <v>-3.2051282051282048</v>
      </c>
    </row>
    <row r="122" spans="1:7" s="28" customFormat="1" ht="12" x14ac:dyDescent="0.2">
      <c r="A122" s="81" t="s">
        <v>34</v>
      </c>
      <c r="B122" s="82">
        <f>SUM(B119:B121)</f>
        <v>60</v>
      </c>
      <c r="C122" s="82">
        <f>SUM(C119:C121)</f>
        <v>108</v>
      </c>
      <c r="D122" s="98">
        <f>IFERROR(((B122/C122)-1)*100,IF(B122+C122&lt;&gt;0,100,0))</f>
        <v>-44.444444444444443</v>
      </c>
      <c r="E122" s="82">
        <f>SUM(E119:E121)</f>
        <v>7950</v>
      </c>
      <c r="F122" s="82">
        <f>SUM(F119:F121)</f>
        <v>11174</v>
      </c>
      <c r="G122" s="98">
        <f>IFERROR(((E122/F122)-1)*100,IF(E122+F122&lt;&gt;0,100,0))</f>
        <v>-28.852693753356007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17</v>
      </c>
      <c r="C125" s="66">
        <v>74</v>
      </c>
      <c r="D125" s="98">
        <f>IFERROR(((B125/C125)-1)*100,IF(B125+C125&lt;&gt;0,100,0))</f>
        <v>-77.027027027027032</v>
      </c>
      <c r="E125" s="66">
        <v>755</v>
      </c>
      <c r="F125" s="66">
        <v>1135</v>
      </c>
      <c r="G125" s="98">
        <f>IFERROR(((E125/F125)-1)*100,IF(E125+F125&lt;&gt;0,100,0))</f>
        <v>-33.480176211453752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17</v>
      </c>
      <c r="C127" s="82">
        <f>SUM(C125:C126)</f>
        <v>74</v>
      </c>
      <c r="D127" s="98">
        <f>IFERROR(((B127/C127)-1)*100,IF(B127+C127&lt;&gt;0,100,0))</f>
        <v>-77.027027027027032</v>
      </c>
      <c r="E127" s="82">
        <f>SUM(E125:E126)</f>
        <v>755</v>
      </c>
      <c r="F127" s="82">
        <f>SUM(F125:F126)</f>
        <v>1135</v>
      </c>
      <c r="G127" s="98">
        <f>IFERROR(((E127/F127)-1)*100,IF(E127+F127&lt;&gt;0,100,0))</f>
        <v>-33.480176211453752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80871</v>
      </c>
      <c r="F130" s="66">
        <v>85</v>
      </c>
      <c r="G130" s="98">
        <f>IFERROR(((E130/F130)-1)*100,IF(E130+F130&lt;&gt;0,100,0))</f>
        <v>95042.352941176461</v>
      </c>
    </row>
    <row r="131" spans="1:7" s="16" customFormat="1" ht="12" x14ac:dyDescent="0.2">
      <c r="A131" s="79" t="s">
        <v>72</v>
      </c>
      <c r="B131" s="67">
        <v>27986</v>
      </c>
      <c r="C131" s="66">
        <v>29774</v>
      </c>
      <c r="D131" s="98">
        <f>IFERROR(((B131/C131)-1)*100,IF(B131+C131&lt;&gt;0,100,0))</f>
        <v>-6.005239470679113</v>
      </c>
      <c r="E131" s="66">
        <v>8480540</v>
      </c>
      <c r="F131" s="66">
        <v>9238436</v>
      </c>
      <c r="G131" s="98">
        <f>IFERROR(((E131/F131)-1)*100,IF(E131+F131&lt;&gt;0,100,0))</f>
        <v>-8.2037262584272916</v>
      </c>
    </row>
    <row r="132" spans="1:7" s="16" customFormat="1" ht="12" x14ac:dyDescent="0.2">
      <c r="A132" s="79" t="s">
        <v>74</v>
      </c>
      <c r="B132" s="67">
        <v>0</v>
      </c>
      <c r="C132" s="66">
        <v>10</v>
      </c>
      <c r="D132" s="98">
        <f>IFERROR(((B132/C132)-1)*100,IF(B132+C132&lt;&gt;0,100,0))</f>
        <v>-100</v>
      </c>
      <c r="E132" s="66">
        <v>13316</v>
      </c>
      <c r="F132" s="66">
        <v>18873</v>
      </c>
      <c r="G132" s="98">
        <f>IFERROR(((E132/F132)-1)*100,IF(E132+F132&lt;&gt;0,100,0))</f>
        <v>-29.444179515710278</v>
      </c>
    </row>
    <row r="133" spans="1:7" s="16" customFormat="1" ht="12" x14ac:dyDescent="0.2">
      <c r="A133" s="81" t="s">
        <v>34</v>
      </c>
      <c r="B133" s="82">
        <f>SUM(B130:B132)</f>
        <v>27986</v>
      </c>
      <c r="C133" s="82">
        <f>SUM(C130:C132)</f>
        <v>29784</v>
      </c>
      <c r="D133" s="98">
        <f>IFERROR(((B133/C133)-1)*100,IF(B133+C133&lt;&gt;0,100,0))</f>
        <v>-6.0367982809562122</v>
      </c>
      <c r="E133" s="82">
        <f>SUM(E130:E132)</f>
        <v>8574727</v>
      </c>
      <c r="F133" s="82">
        <f>SUM(F130:F132)</f>
        <v>9257394</v>
      </c>
      <c r="G133" s="98">
        <f>IFERROR(((E133/F133)-1)*100,IF(E133+F133&lt;&gt;0,100,0))</f>
        <v>-7.3742891357978291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1156</v>
      </c>
      <c r="C136" s="66">
        <v>14417</v>
      </c>
      <c r="D136" s="98">
        <f>IFERROR(((B136/C136)-1)*100,)</f>
        <v>-91.981688284663946</v>
      </c>
      <c r="E136" s="66">
        <v>355130</v>
      </c>
      <c r="F136" s="66">
        <v>531059</v>
      </c>
      <c r="G136" s="98">
        <f>IFERROR(((E136/F136)-1)*100,)</f>
        <v>-33.127957533908656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1156</v>
      </c>
      <c r="C138" s="82">
        <f>SUM(C136:C137)</f>
        <v>14417</v>
      </c>
      <c r="D138" s="98">
        <f>IFERROR(((B138/C138)-1)*100,)</f>
        <v>-91.981688284663946</v>
      </c>
      <c r="E138" s="82">
        <f>SUM(E136:E137)</f>
        <v>355130</v>
      </c>
      <c r="F138" s="82">
        <f>SUM(F136:F137)</f>
        <v>531059</v>
      </c>
      <c r="G138" s="98">
        <f>IFERROR(((E138/F138)-1)*100,)</f>
        <v>-33.127957533908656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1932016.6625000001</v>
      </c>
      <c r="F141" s="66">
        <v>2048.5237499999998</v>
      </c>
      <c r="G141" s="98">
        <f>IFERROR(((E141/F141)-1)*100,IF(E141+F141&lt;&gt;0,100,0))</f>
        <v>94212.631840367991</v>
      </c>
    </row>
    <row r="142" spans="1:7" s="32" customFormat="1" x14ac:dyDescent="0.2">
      <c r="A142" s="79" t="s">
        <v>72</v>
      </c>
      <c r="B142" s="67">
        <v>2648964.4415600002</v>
      </c>
      <c r="C142" s="66">
        <v>2839342.9087100001</v>
      </c>
      <c r="D142" s="98">
        <f>IFERROR(((B142/C142)-1)*100,IF(B142+C142&lt;&gt;0,100,0))</f>
        <v>-6.7050184944549285</v>
      </c>
      <c r="E142" s="66">
        <v>796745117.44816005</v>
      </c>
      <c r="F142" s="66">
        <v>855118356.84432995</v>
      </c>
      <c r="G142" s="98">
        <f>IFERROR(((E142/F142)-1)*100,IF(E142+F142&lt;&gt;0,100,0))</f>
        <v>-6.8263344984881957</v>
      </c>
    </row>
    <row r="143" spans="1:7" s="32" customFormat="1" x14ac:dyDescent="0.2">
      <c r="A143" s="79" t="s">
        <v>74</v>
      </c>
      <c r="B143" s="67">
        <v>0</v>
      </c>
      <c r="C143" s="66">
        <v>71307.06</v>
      </c>
      <c r="D143" s="98">
        <f>IFERROR(((B143/C143)-1)*100,IF(B143+C143&lt;&gt;0,100,0))</f>
        <v>-100</v>
      </c>
      <c r="E143" s="66">
        <v>75651980.680000007</v>
      </c>
      <c r="F143" s="66">
        <v>92100553.129999995</v>
      </c>
      <c r="G143" s="98">
        <f>IFERROR(((E143/F143)-1)*100,IF(E143+F143&lt;&gt;0,100,0))</f>
        <v>-17.859363370796277</v>
      </c>
    </row>
    <row r="144" spans="1:7" s="16" customFormat="1" ht="12" x14ac:dyDescent="0.2">
      <c r="A144" s="81" t="s">
        <v>34</v>
      </c>
      <c r="B144" s="82">
        <f>SUM(B141:B143)</f>
        <v>2648964.4415600002</v>
      </c>
      <c r="C144" s="82">
        <f>SUM(C141:C143)</f>
        <v>2910649.9687100002</v>
      </c>
      <c r="D144" s="98">
        <f>IFERROR(((B144/C144)-1)*100,IF(B144+C144&lt;&gt;0,100,0))</f>
        <v>-8.9906216811765578</v>
      </c>
      <c r="E144" s="82">
        <f>SUM(E141:E143)</f>
        <v>874329114.79066014</v>
      </c>
      <c r="F144" s="82">
        <f>SUM(F141:F143)</f>
        <v>947220958.4980799</v>
      </c>
      <c r="G144" s="98">
        <f>IFERROR(((E144/F144)-1)*100,IF(E144+F144&lt;&gt;0,100,0))</f>
        <v>-7.6953368750410256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1927.2439999999999</v>
      </c>
      <c r="C147" s="66">
        <v>45458.662040000003</v>
      </c>
      <c r="D147" s="98">
        <f>IFERROR(((B147/C147)-1)*100,IF(B147+C147&lt;&gt;0,100,0))</f>
        <v>-95.760447154594701</v>
      </c>
      <c r="E147" s="66">
        <v>678913.84832999995</v>
      </c>
      <c r="F147" s="66">
        <v>976936.03807999997</v>
      </c>
      <c r="G147" s="98">
        <f>IFERROR(((E147/F147)-1)*100,IF(E147+F147&lt;&gt;0,100,0))</f>
        <v>-30.50580366916461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1927.2439999999999</v>
      </c>
      <c r="C149" s="82">
        <f>SUM(C147:C148)</f>
        <v>45458.662040000003</v>
      </c>
      <c r="D149" s="98">
        <f>IFERROR(((B149/C149)-1)*100,IF(B149+C149&lt;&gt;0,100,0))</f>
        <v>-95.760447154594701</v>
      </c>
      <c r="E149" s="82">
        <f>SUM(E147:E148)</f>
        <v>678913.84832999995</v>
      </c>
      <c r="F149" s="82">
        <f>SUM(F147:F148)</f>
        <v>976936.03807999997</v>
      </c>
      <c r="G149" s="98">
        <f>IFERROR(((E149/F149)-1)*100,IF(E149+F149&lt;&gt;0,100,0))</f>
        <v>-30.50580366916461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10</v>
      </c>
      <c r="D152" s="98">
        <f>IFERROR(((B152/C152)-1)*100,IF(B152+C152&lt;&gt;0,100,0))</f>
        <v>304610</v>
      </c>
      <c r="E152" s="78"/>
      <c r="F152" s="78"/>
      <c r="G152" s="65"/>
    </row>
    <row r="153" spans="1:7" s="16" customFormat="1" ht="12" x14ac:dyDescent="0.2">
      <c r="A153" s="79" t="s">
        <v>72</v>
      </c>
      <c r="B153" s="67">
        <v>950682</v>
      </c>
      <c r="C153" s="66">
        <v>962780</v>
      </c>
      <c r="D153" s="98">
        <f>IFERROR(((B153/C153)-1)*100,IF(B153+C153&lt;&gt;0,100,0))</f>
        <v>-1.2565695174390878</v>
      </c>
      <c r="E153" s="78"/>
      <c r="F153" s="78"/>
      <c r="G153" s="65"/>
    </row>
    <row r="154" spans="1:7" s="16" customFormat="1" ht="12" x14ac:dyDescent="0.2">
      <c r="A154" s="79" t="s">
        <v>74</v>
      </c>
      <c r="B154" s="67">
        <v>1578</v>
      </c>
      <c r="C154" s="66">
        <v>2485</v>
      </c>
      <c r="D154" s="98">
        <f>IFERROR(((B154/C154)-1)*100,IF(B154+C154&lt;&gt;0,100,0))</f>
        <v>-36.498993963782702</v>
      </c>
      <c r="E154" s="78"/>
      <c r="F154" s="78"/>
      <c r="G154" s="65"/>
    </row>
    <row r="155" spans="1:7" s="28" customFormat="1" ht="12" x14ac:dyDescent="0.2">
      <c r="A155" s="81" t="s">
        <v>34</v>
      </c>
      <c r="B155" s="82">
        <f>SUM(B152:B154)</f>
        <v>982731</v>
      </c>
      <c r="C155" s="82">
        <f>SUM(C152:C154)</f>
        <v>965275</v>
      </c>
      <c r="D155" s="98">
        <f>IFERROR(((B155/C155)-1)*100,IF(B155+C155&lt;&gt;0,100,0))</f>
        <v>1.8083965709253746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118464</v>
      </c>
      <c r="C158" s="66">
        <v>226041</v>
      </c>
      <c r="D158" s="98">
        <f>IFERROR(((B158/C158)-1)*100,IF(B158+C158&lt;&gt;0,100,0))</f>
        <v>-47.591808565702685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118464</v>
      </c>
      <c r="C160" s="82">
        <f>SUM(C158:C159)</f>
        <v>226041</v>
      </c>
      <c r="D160" s="98">
        <f>IFERROR(((B160/C160)-1)*100,IF(B160+C160&lt;&gt;0,100,0))</f>
        <v>-47.591808565702685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8933</v>
      </c>
      <c r="C168" s="113">
        <v>8353</v>
      </c>
      <c r="D168" s="111">
        <f>IFERROR(((B168/C168)-1)*100,IF(B168+C168&lt;&gt;0,100,0))</f>
        <v>6.94361307314737</v>
      </c>
      <c r="E168" s="113">
        <v>292024</v>
      </c>
      <c r="F168" s="113">
        <v>308397</v>
      </c>
      <c r="G168" s="111">
        <f>IFERROR(((E168/F168)-1)*100,IF(E168+F168&lt;&gt;0,100,0))</f>
        <v>-5.309065911795507</v>
      </c>
    </row>
    <row r="169" spans="1:7" x14ac:dyDescent="0.2">
      <c r="A169" s="101" t="s">
        <v>32</v>
      </c>
      <c r="B169" s="112">
        <v>58222</v>
      </c>
      <c r="C169" s="113">
        <v>46241</v>
      </c>
      <c r="D169" s="111">
        <f t="shared" ref="D169:D171" si="5">IFERROR(((B169/C169)-1)*100,IF(B169+C169&lt;&gt;0,100,0))</f>
        <v>25.909906792673176</v>
      </c>
      <c r="E169" s="113">
        <v>2089544</v>
      </c>
      <c r="F169" s="113">
        <v>2013625</v>
      </c>
      <c r="G169" s="111">
        <f>IFERROR(((E169/F169)-1)*100,IF(E169+F169&lt;&gt;0,100,0))</f>
        <v>3.7702650692159612</v>
      </c>
    </row>
    <row r="170" spans="1:7" x14ac:dyDescent="0.2">
      <c r="A170" s="101" t="s">
        <v>92</v>
      </c>
      <c r="B170" s="112">
        <v>19824306</v>
      </c>
      <c r="C170" s="113">
        <v>12340046</v>
      </c>
      <c r="D170" s="111">
        <f t="shared" si="5"/>
        <v>60.65017909981858</v>
      </c>
      <c r="E170" s="113">
        <v>687564362</v>
      </c>
      <c r="F170" s="113">
        <v>534549287</v>
      </c>
      <c r="G170" s="111">
        <f>IFERROR(((E170/F170)-1)*100,IF(E170+F170&lt;&gt;0,100,0))</f>
        <v>28.625063903602221</v>
      </c>
    </row>
    <row r="171" spans="1:7" x14ac:dyDescent="0.2">
      <c r="A171" s="101" t="s">
        <v>93</v>
      </c>
      <c r="B171" s="112">
        <v>148995</v>
      </c>
      <c r="C171" s="113">
        <v>155803</v>
      </c>
      <c r="D171" s="111">
        <f t="shared" si="5"/>
        <v>-4.3696206106429329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363</v>
      </c>
      <c r="C174" s="113">
        <v>312</v>
      </c>
      <c r="D174" s="111">
        <f t="shared" ref="D174:D177" si="6">IFERROR(((B174/C174)-1)*100,IF(B174+C174&lt;&gt;0,100,0))</f>
        <v>16.346153846153854</v>
      </c>
      <c r="E174" s="113">
        <v>13717</v>
      </c>
      <c r="F174" s="113">
        <v>13133</v>
      </c>
      <c r="G174" s="111">
        <f t="shared" ref="G174" si="7">IFERROR(((E174/F174)-1)*100,IF(E174+F174&lt;&gt;0,100,0))</f>
        <v>4.4468133708977398</v>
      </c>
    </row>
    <row r="175" spans="1:7" x14ac:dyDescent="0.2">
      <c r="A175" s="101" t="s">
        <v>32</v>
      </c>
      <c r="B175" s="112">
        <v>4248</v>
      </c>
      <c r="C175" s="113">
        <v>6798</v>
      </c>
      <c r="D175" s="111">
        <f t="shared" si="6"/>
        <v>-37.511032656663723</v>
      </c>
      <c r="E175" s="113">
        <v>178633</v>
      </c>
      <c r="F175" s="113">
        <v>162116</v>
      </c>
      <c r="G175" s="111">
        <f t="shared" ref="G175" si="8">IFERROR(((E175/F175)-1)*100,IF(E175+F175&lt;&gt;0,100,0))</f>
        <v>10.188383626539022</v>
      </c>
    </row>
    <row r="176" spans="1:7" x14ac:dyDescent="0.2">
      <c r="A176" s="101" t="s">
        <v>92</v>
      </c>
      <c r="B176" s="112">
        <v>61051</v>
      </c>
      <c r="C176" s="113">
        <v>72783</v>
      </c>
      <c r="D176" s="111">
        <f t="shared" si="6"/>
        <v>-16.119148702306862</v>
      </c>
      <c r="E176" s="113">
        <v>3582090</v>
      </c>
      <c r="F176" s="113">
        <v>1330180</v>
      </c>
      <c r="G176" s="111">
        <f t="shared" ref="G176" si="9">IFERROR(((E176/F176)-1)*100,IF(E176+F176&lt;&gt;0,100,0))</f>
        <v>169.29362943361048</v>
      </c>
    </row>
    <row r="177" spans="1:7" x14ac:dyDescent="0.2">
      <c r="A177" s="101" t="s">
        <v>93</v>
      </c>
      <c r="B177" s="112">
        <v>46626</v>
      </c>
      <c r="C177" s="113">
        <v>37780</v>
      </c>
      <c r="D177" s="111">
        <f t="shared" si="6"/>
        <v>23.414505029115929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2021-08-23T06:21:00Z</dcterms:modified>
</cp:coreProperties>
</file>