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<sst xmlns="http://schemas.openxmlformats.org/spreadsheetml/2006/main" count="265" uniqueCount="100">
  <si>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</si>
  <si>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</si>
  <si>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</si>
  <si>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</si>
  <si>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</si>
  <si>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</si>
  <si>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</si>
  <si>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</si>
  <si>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</si>
  <si>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</si>
  <si>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</si>
  <si>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</si>
  <si>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</si>
  <si>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</si>
  <si>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</si>
  <si>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</si>
  <si>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</si>
  <si>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</si>
  <si>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</si>
  <si>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</si>
  <si>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</si>
  <si>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</si>
  <si>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</si>
  <si>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</si>
  <si>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</si>
  <si>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</si>
  <si>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</si>
  <si>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</si>
  <si>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</si>
  <si>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</si>
  <si>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</si>
  <si>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</si>
  <si>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</si>
  <si>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</si>
  <si>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</si>
  <si>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</si>
  <si>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</si>
  <si>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</si>
  <si>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</si>
  <si>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</si>
  <si>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</si>
  <si>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</si>
  <si>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</si>
  <si>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</si>
  <si>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</si>
  <si>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</si>
  <si>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</si>
  <si>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</si>
  <si>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</si>
  <si>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</si>
  <si>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</si>
  <si>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</si>
  <si>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</si>
  <si>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</si>
  <si>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</si>
  <si>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</si>
  <si>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</si>
  <si>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</si>
  <si>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</si>
  <si>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</si>
  <si>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</si>
  <si>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</si>
  <si>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</si>
  <si>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</si>
  <si>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</si>
  <si>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</si>
  <si>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</si>
  <si>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</si>
  <si>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</si>
  <si>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</si>
  <si>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</si>
  <si>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</si>
  <si>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</si>
  <si>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</si>
  <si>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</si>
  <si>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</si>
  <si>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</si>
  <si>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</si>
  <si>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</si>
  <si>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</si>
  <si>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</si>
  <si>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</si>
  <si>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</si>
  <si>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</si>
  <si>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</si>
  <si>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</si>
  <si>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</si>
  <si>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</si>
  <si>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</si>
  <si>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</si>
  <si>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</si>
  <si>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</si>
  <si>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</si>
  <si>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</si>
  <si>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</si>
  <si>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</si>
  <si>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</si>
  <si>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27 August 2021</t>
  </si>
  <si>
    <t>27.08.2021</t>
  </si>
  <si>
    <t>21.08.2020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</si>
</sst>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1516489</v>
      </c>
      <c r="C11" s="67">
        <v>1725981</v>
      </c>
      <c r="D11" s="98">
        <f>IFERROR(((B11/C11)-1)*100,IF(B11+C11&lt;&gt;0,100,0))</f>
        <v>-12.137561189839285</v>
      </c>
      <c r="E11" s="67">
        <v>54951160</v>
      </c>
      <c r="F11" s="67">
        <v>62246229</v>
      </c>
      <c r="G11" s="98">
        <f>IFERROR(((E11/F11)-1)*100,IF(E11+F11&lt;&gt;0,100,0))</f>
        <v>-11.719696304815507</v>
      </c>
    </row>
    <row r="12" spans="1:7" s="16" customFormat="1" ht="12" x14ac:dyDescent="0.2">
      <c r="A12" s="64" t="s">
        <v>9</v>
      </c>
      <c r="B12" s="67">
        <v>2076918.43</v>
      </c>
      <c r="C12" s="67">
        <v>1798476.5049999999</v>
      </c>
      <c r="D12" s="98">
        <f>IFERROR(((B12/C12)-1)*100,IF(B12+C12&lt;&gt;0,100,0))</f>
        <v>15.482099667462723</v>
      </c>
      <c r="E12" s="67">
        <v>84634370.129999995</v>
      </c>
      <c r="F12" s="67">
        <v>76504315.189999998</v>
      </c>
      <c r="G12" s="98">
        <f>IFERROR(((E12/F12)-1)*100,IF(E12+F12&lt;&gt;0,100,0))</f>
        <v>10.626923356949014</v>
      </c>
    </row>
    <row r="13" spans="1:7" s="16" customFormat="1" ht="12" x14ac:dyDescent="0.2">
      <c r="A13" s="64" t="s">
        <v>10</v>
      </c>
      <c r="B13" s="67">
        <v>119698434.69579101</v>
      </c>
      <c r="C13" s="67">
        <v>104388594.48427001</v>
      </c>
      <c r="D13" s="98">
        <f>IFERROR(((B13/C13)-1)*100,IF(B13+C13&lt;&gt;0,100,0))</f>
        <v>14.666200160236853</v>
      </c>
      <c r="E13" s="67">
        <v>3952862525.9836702</v>
      </c>
      <c r="F13" s="67">
        <v>3824952667.9693198</v>
      </c>
      <c r="G13" s="98">
        <f>IFERROR(((E13/F13)-1)*100,IF(E13+F13&lt;&gt;0,100,0))</f>
        <v>3.3440899566022031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413</v>
      </c>
      <c r="C16" s="67">
        <v>313</v>
      </c>
      <c r="D16" s="98">
        <f>IFERROR(((B16/C16)-1)*100,IF(B16+C16&lt;&gt;0,100,0))</f>
        <v>31.948881789137374</v>
      </c>
      <c r="E16" s="67">
        <v>11607</v>
      </c>
      <c r="F16" s="67">
        <v>10605</v>
      </c>
      <c r="G16" s="98">
        <f>IFERROR(((E16/F16)-1)*100,IF(E16+F16&lt;&gt;0,100,0))</f>
        <v>9.4483734087694504</v>
      </c>
    </row>
    <row r="17" spans="1:7" s="16" customFormat="1" ht="12" x14ac:dyDescent="0.2">
      <c r="A17" s="64" t="s">
        <v>9</v>
      </c>
      <c r="B17" s="67">
        <v>194799.47399999999</v>
      </c>
      <c r="C17" s="67">
        <v>84849.611999999994</v>
      </c>
      <c r="D17" s="98">
        <f>IFERROR(((B17/C17)-1)*100,IF(B17+C17&lt;&gt;0,100,0))</f>
        <v>129.58204452366851</v>
      </c>
      <c r="E17" s="67">
        <v>7856752.1979999999</v>
      </c>
      <c r="F17" s="67">
        <v>6475096.0329999998</v>
      </c>
      <c r="G17" s="98">
        <f>IFERROR(((E17/F17)-1)*100,IF(E17+F17&lt;&gt;0,100,0))</f>
        <v>21.33800267916428</v>
      </c>
    </row>
    <row r="18" spans="1:7" s="16" customFormat="1" ht="12" x14ac:dyDescent="0.2">
      <c r="A18" s="64" t="s">
        <v>10</v>
      </c>
      <c r="B18" s="67">
        <v>12904037.6895812</v>
      </c>
      <c r="C18" s="67">
        <v>6832509.4819101598</v>
      </c>
      <c r="D18" s="98">
        <f>IFERROR(((B18/C18)-1)*100,IF(B18+C18&lt;&gt;0,100,0))</f>
        <v>88.862345873739315</v>
      </c>
      <c r="E18" s="67">
        <v>356842594.54850799</v>
      </c>
      <c r="F18" s="67">
        <v>217294055.89694899</v>
      </c>
      <c r="G18" s="98">
        <f>IFERROR(((E18/F18)-1)*100,IF(E18+F18&lt;&gt;0,100,0))</f>
        <v>64.221056611755387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22007512.520830002</v>
      </c>
      <c r="C24" s="66">
        <v>12844355.140149999</v>
      </c>
      <c r="D24" s="65">
        <f>B24-C24</f>
        <v>9163157.3806800023</v>
      </c>
      <c r="E24" s="67">
        <v>710497097.81808996</v>
      </c>
      <c r="F24" s="67">
        <v>623353985.67044997</v>
      </c>
      <c r="G24" s="65">
        <f>E24-F24</f>
        <v>87143112.14763999</v>
      </c>
    </row>
    <row r="25" spans="1:7" s="16" customFormat="1" ht="12" x14ac:dyDescent="0.2">
      <c r="A25" s="68" t="s">
        <v>15</v>
      </c>
      <c r="B25" s="66">
        <v>23448047.846859999</v>
      </c>
      <c r="C25" s="66">
        <v>17863335.449639998</v>
      </c>
      <c r="D25" s="65">
        <f>B25-C25</f>
        <v>5584712.3972200006</v>
      </c>
      <c r="E25" s="67">
        <v>797622398.68490005</v>
      </c>
      <c r="F25" s="67">
        <v>705508887.80300999</v>
      </c>
      <c r="G25" s="65">
        <f>E25-F25</f>
        <v>92113510.881890059</v>
      </c>
    </row>
    <row r="26" spans="1:7" s="28" customFormat="1" ht="12" x14ac:dyDescent="0.2">
      <c r="A26" s="69" t="s">
        <v>16</v>
      </c>
      <c r="B26" s="70">
        <f>B24-B25</f>
        <v>-1440535.3260299973</v>
      </c>
      <c r="C26" s="70">
        <f>C24-C25</f>
        <v>-5018980.309489999</v>
      </c>
      <c r="D26" s="70"/>
      <c r="E26" s="70">
        <f>E24-E25</f>
        <v>-87125300.866810083</v>
      </c>
      <c r="F26" s="70">
        <f>F24-F25</f>
        <v>-82154902.132560015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67646.076217630005</v>
      </c>
      <c r="C33" s="126">
        <v>55949.91855473</v>
      </c>
      <c r="D33" s="98">
        <f t="shared" ref="D33:D42" si="0">IFERROR(((B33/C33)-1)*100,IF(B33+C33&lt;&gt;0,100,0))</f>
        <v>20.90469113276523</v>
      </c>
      <c r="E33" s="64"/>
      <c r="F33" s="126">
        <v>67659.39</v>
      </c>
      <c r="G33" s="126">
        <v>66011.06</v>
      </c>
    </row>
    <row r="34" spans="1:7" s="16" customFormat="1" ht="12" x14ac:dyDescent="0.2">
      <c r="A34" s="64" t="s">
        <v>23</v>
      </c>
      <c r="B34" s="126">
        <v>77030.713394139995</v>
      </c>
      <c r="C34" s="126">
        <v>57699.616404929999</v>
      </c>
      <c r="D34" s="98">
        <f t="shared" si="0"/>
        <v>33.502990476654702</v>
      </c>
      <c r="E34" s="64"/>
      <c r="F34" s="126">
        <v>77220.94</v>
      </c>
      <c r="G34" s="126">
        <v>75618.720000000001</v>
      </c>
    </row>
    <row r="35" spans="1:7" s="16" customFormat="1" ht="12" x14ac:dyDescent="0.2">
      <c r="A35" s="64" t="s">
        <v>24</v>
      </c>
      <c r="B35" s="126">
        <v>58634.162805400003</v>
      </c>
      <c r="C35" s="126">
        <v>36748.372928750003</v>
      </c>
      <c r="D35" s="98">
        <f t="shared" si="0"/>
        <v>59.555806508994323</v>
      </c>
      <c r="E35" s="64"/>
      <c r="F35" s="126">
        <v>58749.919999999998</v>
      </c>
      <c r="G35" s="126">
        <v>57734.720000000001</v>
      </c>
    </row>
    <row r="36" spans="1:7" s="16" customFormat="1" ht="12" x14ac:dyDescent="0.2">
      <c r="A36" s="64" t="s">
        <v>25</v>
      </c>
      <c r="B36" s="126">
        <v>61393.152891999998</v>
      </c>
      <c r="C36" s="126">
        <v>51669.18313505</v>
      </c>
      <c r="D36" s="98">
        <f t="shared" si="0"/>
        <v>18.819669998525114</v>
      </c>
      <c r="E36" s="64"/>
      <c r="F36" s="126">
        <v>61426.51</v>
      </c>
      <c r="G36" s="126">
        <v>59795.83</v>
      </c>
    </row>
    <row r="37" spans="1:7" s="16" customFormat="1" ht="12" x14ac:dyDescent="0.2">
      <c r="A37" s="64" t="s">
        <v>79</v>
      </c>
      <c r="B37" s="126">
        <v>67838.94213671</v>
      </c>
      <c r="C37" s="126">
        <v>56380.723682060001</v>
      </c>
      <c r="D37" s="98">
        <f t="shared" si="0"/>
        <v>20.322936114237812</v>
      </c>
      <c r="E37" s="64"/>
      <c r="F37" s="126">
        <v>67838.94</v>
      </c>
      <c r="G37" s="126">
        <v>64832.22</v>
      </c>
    </row>
    <row r="38" spans="1:7" s="16" customFormat="1" ht="12" x14ac:dyDescent="0.2">
      <c r="A38" s="64" t="s">
        <v>26</v>
      </c>
      <c r="B38" s="126">
        <v>83488.649045879996</v>
      </c>
      <c r="C38" s="126">
        <v>74311.866620739995</v>
      </c>
      <c r="D38" s="98">
        <f t="shared" si="0"/>
        <v>12.34901347852675</v>
      </c>
      <c r="E38" s="64"/>
      <c r="F38" s="126">
        <v>84649.26</v>
      </c>
      <c r="G38" s="126">
        <v>82931.06</v>
      </c>
    </row>
    <row r="39" spans="1:7" s="16" customFormat="1" ht="12" x14ac:dyDescent="0.2">
      <c r="A39" s="64" t="s">
        <v>27</v>
      </c>
      <c r="B39" s="126">
        <v>14307.147393789999</v>
      </c>
      <c r="C39" s="126">
        <v>10224.1231047</v>
      </c>
      <c r="D39" s="98">
        <f t="shared" si="0"/>
        <v>39.935202728662802</v>
      </c>
      <c r="E39" s="64"/>
      <c r="F39" s="126">
        <v>14332.9</v>
      </c>
      <c r="G39" s="126">
        <v>13850.49</v>
      </c>
    </row>
    <row r="40" spans="1:7" s="16" customFormat="1" ht="12" x14ac:dyDescent="0.2">
      <c r="A40" s="64" t="s">
        <v>28</v>
      </c>
      <c r="B40" s="126">
        <v>83037.035378080007</v>
      </c>
      <c r="C40" s="126">
        <v>70323.135144219996</v>
      </c>
      <c r="D40" s="98">
        <f t="shared" si="0"/>
        <v>18.079256858765056</v>
      </c>
      <c r="E40" s="64"/>
      <c r="F40" s="126">
        <v>83608.850000000006</v>
      </c>
      <c r="G40" s="126">
        <v>81820.429999999993</v>
      </c>
    </row>
    <row r="41" spans="1:7" s="16" customFormat="1" ht="12" x14ac:dyDescent="0.2">
      <c r="A41" s="64" t="s">
        <v>29</v>
      </c>
      <c r="B41" s="72"/>
      <c r="C41" s="126">
        <v>5586.1569734000004</v>
      </c>
      <c r="D41" s="98">
        <f t="shared" si="0"/>
        <v>-100</v>
      </c>
      <c r="E41" s="64"/>
      <c r="F41" s="72"/>
      <c r="G41" s="72"/>
    </row>
    <row r="42" spans="1:7" s="16" customFormat="1" ht="12" x14ac:dyDescent="0.2">
      <c r="A42" s="64" t="s">
        <v>78</v>
      </c>
      <c r="B42" s="126">
        <v>1125.16864502</v>
      </c>
      <c r="C42" s="126">
        <v>874.58757998999999</v>
      </c>
      <c r="D42" s="98">
        <f t="shared" si="0"/>
        <v>28.651340444700256</v>
      </c>
      <c r="E42" s="64"/>
      <c r="F42" s="126">
        <v>1159.6500000000001</v>
      </c>
      <c r="G42" s="126">
        <v>1063.54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19264.408677717802</v>
      </c>
      <c r="D48" s="72"/>
      <c r="E48" s="127">
        <v>17131.803454897701</v>
      </c>
      <c r="F48" s="72"/>
      <c r="G48" s="98">
        <f>IFERROR(((C48/E48)-1)*100,IF(C48+E48&lt;&gt;0,100,0))</f>
        <v>12.448223728660768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2281</v>
      </c>
      <c r="D54" s="75"/>
      <c r="E54" s="128">
        <v>503224</v>
      </c>
      <c r="F54" s="128">
        <v>52489128.899999999</v>
      </c>
      <c r="G54" s="128">
        <v>9155161.4879999999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4966</v>
      </c>
      <c r="C68" s="66">
        <v>5566</v>
      </c>
      <c r="D68" s="98">
        <f>IFERROR(((B68/C68)-1)*100,IF(B68+C68&lt;&gt;0,100,0))</f>
        <v>-10.779734099892202</v>
      </c>
      <c r="E68" s="66">
        <v>218855</v>
      </c>
      <c r="F68" s="66">
        <v>232719</v>
      </c>
      <c r="G68" s="98">
        <f>IFERROR(((E68/F68)-1)*100,IF(E68+F68&lt;&gt;0,100,0))</f>
        <v>-5.9573992669270659</v>
      </c>
    </row>
    <row r="69" spans="1:7" s="16" customFormat="1" ht="12" x14ac:dyDescent="0.2">
      <c r="A69" s="79" t="s">
        <v>54</v>
      </c>
      <c r="B69" s="67">
        <v>124971796.294</v>
      </c>
      <c r="C69" s="66">
        <v>182394560.014</v>
      </c>
      <c r="D69" s="98">
        <f>IFERROR(((B69/C69)-1)*100,IF(B69+C69&lt;&gt;0,100,0))</f>
        <v>-31.482717311082318</v>
      </c>
      <c r="E69" s="66">
        <v>6754704568.9519997</v>
      </c>
      <c r="F69" s="66">
        <v>7672561713.4969997</v>
      </c>
      <c r="G69" s="98">
        <f>IFERROR(((E69/F69)-1)*100,IF(E69+F69&lt;&gt;0,100,0))</f>
        <v>-11.962851246023531</v>
      </c>
    </row>
    <row r="70" spans="1:7" s="62" customFormat="1" ht="12" x14ac:dyDescent="0.2">
      <c r="A70" s="79" t="s">
        <v>55</v>
      </c>
      <c r="B70" s="67">
        <v>124986001.14016999</v>
      </c>
      <c r="C70" s="66">
        <v>175259499.17116001</v>
      </c>
      <c r="D70" s="98">
        <f>IFERROR(((B70/C70)-1)*100,IF(B70+C70&lt;&gt;0,100,0))</f>
        <v>-28.685177276406836</v>
      </c>
      <c r="E70" s="66">
        <v>6640932278.3137503</v>
      </c>
      <c r="F70" s="66">
        <v>7388666010.5004101</v>
      </c>
      <c r="G70" s="98">
        <f>IFERROR(((E70/F70)-1)*100,IF(E70+F70&lt;&gt;0,100,0))</f>
        <v>-10.120009906037398</v>
      </c>
    </row>
    <row r="71" spans="1:7" s="16" customFormat="1" ht="12" x14ac:dyDescent="0.2">
      <c r="A71" s="79" t="s">
        <v>94</v>
      </c>
      <c r="B71" s="98">
        <f>IFERROR(B69/B68/1000,)</f>
        <v>25.165484553765609</v>
      </c>
      <c r="C71" s="98">
        <f>IFERROR(C69/C68/1000,)</f>
        <v>32.769414303629176</v>
      </c>
      <c r="D71" s="98">
        <f>IFERROR(((B71/C71)-1)*100,IF(B71+C71&lt;&gt;0,100,0))</f>
        <v>-23.204350494056403</v>
      </c>
      <c r="E71" s="98">
        <f>IFERROR(E69/E68/1000,)</f>
        <v>30.863834817353954</v>
      </c>
      <c r="F71" s="98">
        <f>IFERROR(F69/F68/1000,)</f>
        <v>32.969210565089227</v>
      </c>
      <c r="G71" s="98">
        <f>IFERROR(((E71/F71)-1)*100,IF(E71+F71&lt;&gt;0,100,0))</f>
        <v>-6.3858846228020845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2909</v>
      </c>
      <c r="C74" s="66">
        <v>2390</v>
      </c>
      <c r="D74" s="98">
        <f>IFERROR(((B74/C74)-1)*100,IF(B74+C74&lt;&gt;0,100,0))</f>
        <v>21.715481171548113</v>
      </c>
      <c r="E74" s="66">
        <v>97794</v>
      </c>
      <c r="F74" s="66">
        <v>100541</v>
      </c>
      <c r="G74" s="98">
        <f>IFERROR(((E74/F74)-1)*100,IF(E74+F74&lt;&gt;0,100,0))</f>
        <v>-2.7322186968500417</v>
      </c>
    </row>
    <row r="75" spans="1:7" s="16" customFormat="1" ht="12" x14ac:dyDescent="0.2">
      <c r="A75" s="79" t="s">
        <v>54</v>
      </c>
      <c r="B75" s="67">
        <v>540814183.49600005</v>
      </c>
      <c r="C75" s="66">
        <v>371451197</v>
      </c>
      <c r="D75" s="98">
        <f>IFERROR(((B75/C75)-1)*100,IF(B75+C75&lt;&gt;0,100,0))</f>
        <v>45.594949717176462</v>
      </c>
      <c r="E75" s="66">
        <v>15469230349.746</v>
      </c>
      <c r="F75" s="66">
        <v>14394230874.436001</v>
      </c>
      <c r="G75" s="98">
        <f>IFERROR(((E75/F75)-1)*100,IF(E75+F75&lt;&gt;0,100,0))</f>
        <v>7.4682661733541211</v>
      </c>
    </row>
    <row r="76" spans="1:7" s="16" customFormat="1" ht="12" x14ac:dyDescent="0.2">
      <c r="A76" s="79" t="s">
        <v>55</v>
      </c>
      <c r="B76" s="67">
        <v>512878854.71486998</v>
      </c>
      <c r="C76" s="66">
        <v>347534405.41070002</v>
      </c>
      <c r="D76" s="98">
        <f>IFERROR(((B76/C76)-1)*100,IF(B76+C76&lt;&gt;0,100,0))</f>
        <v>47.576426025726448</v>
      </c>
      <c r="E76" s="66">
        <v>14925847518.0816</v>
      </c>
      <c r="F76" s="66">
        <v>14035947033.540501</v>
      </c>
      <c r="G76" s="98">
        <f>IFERROR(((E76/F76)-1)*100,IF(E76+F76&lt;&gt;0,100,0))</f>
        <v>6.3401527692757753</v>
      </c>
    </row>
    <row r="77" spans="1:7" s="16" customFormat="1" ht="12" x14ac:dyDescent="0.2">
      <c r="A77" s="79" t="s">
        <v>94</v>
      </c>
      <c r="B77" s="98">
        <f>IFERROR(B75/B74/1000,)</f>
        <v>185.91068528566518</v>
      </c>
      <c r="C77" s="98">
        <f>IFERROR(C75/C74/1000,)</f>
        <v>155.41891087866108</v>
      </c>
      <c r="D77" s="98">
        <f>IFERROR(((B77/C77)-1)*100,IF(B77+C77&lt;&gt;0,100,0))</f>
        <v>19.619088973548205</v>
      </c>
      <c r="E77" s="98">
        <f>IFERROR(E75/E74/1000,)</f>
        <v>158.18179387023744</v>
      </c>
      <c r="F77" s="98">
        <f>IFERROR(F75/F74/1000,)</f>
        <v>143.16777110269445</v>
      </c>
      <c r="G77" s="98">
        <f>IFERROR(((E77/F77)-1)*100,IF(E77+F77&lt;&gt;0,100,0))</f>
        <v>10.487013000134947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143</v>
      </c>
      <c r="C80" s="66">
        <v>144</v>
      </c>
      <c r="D80" s="98">
        <f>IFERROR(((B80/C80)-1)*100,IF(B80+C80&lt;&gt;0,100,0))</f>
        <v>-0.69444444444444198</v>
      </c>
      <c r="E80" s="66">
        <v>5434</v>
      </c>
      <c r="F80" s="66">
        <v>8072</v>
      </c>
      <c r="G80" s="98">
        <f>IFERROR(((E80/F80)-1)*100,IF(E80+F80&lt;&gt;0,100,0))</f>
        <v>-32.680872150644205</v>
      </c>
    </row>
    <row r="81" spans="1:7" s="16" customFormat="1" ht="12" x14ac:dyDescent="0.2">
      <c r="A81" s="79" t="s">
        <v>54</v>
      </c>
      <c r="B81" s="67">
        <v>14223844.388</v>
      </c>
      <c r="C81" s="66">
        <v>12570508.183</v>
      </c>
      <c r="D81" s="98">
        <f>IFERROR(((B81/C81)-1)*100,IF(B81+C81&lt;&gt;0,100,0))</f>
        <v>13.152500924631871</v>
      </c>
      <c r="E81" s="66">
        <v>460642017.57800001</v>
      </c>
      <c r="F81" s="66">
        <v>699809720.22300005</v>
      </c>
      <c r="G81" s="98">
        <f>IFERROR(((E81/F81)-1)*100,IF(E81+F81&lt;&gt;0,100,0))</f>
        <v>-34.176104694399982</v>
      </c>
    </row>
    <row r="82" spans="1:7" s="16" customFormat="1" ht="12" x14ac:dyDescent="0.2">
      <c r="A82" s="79" t="s">
        <v>55</v>
      </c>
      <c r="B82" s="67">
        <v>6459606.4404100301</v>
      </c>
      <c r="C82" s="66">
        <v>5683403.2651402596</v>
      </c>
      <c r="D82" s="98">
        <f>IFERROR(((B82/C82)-1)*100,IF(B82+C82&lt;&gt;0,100,0))</f>
        <v>13.657365825696255</v>
      </c>
      <c r="E82" s="66">
        <v>142602574.06711301</v>
      </c>
      <c r="F82" s="66">
        <v>239059646.735746</v>
      </c>
      <c r="G82" s="98">
        <f>IFERROR(((E82/F82)-1)*100,IF(E82+F82&lt;&gt;0,100,0))</f>
        <v>-40.348538109928533</v>
      </c>
    </row>
    <row r="83" spans="1:7" s="32" customFormat="1" x14ac:dyDescent="0.2">
      <c r="A83" s="79" t="s">
        <v>94</v>
      </c>
      <c r="B83" s="98">
        <f>IFERROR(B81/B80/1000,)</f>
        <v>99.46744327272728</v>
      </c>
      <c r="C83" s="98">
        <f>IFERROR(C81/C80/1000,)</f>
        <v>87.295195715277771</v>
      </c>
      <c r="D83" s="98">
        <f>IFERROR(((B83/C83)-1)*100,IF(B83+C83&lt;&gt;0,100,0))</f>
        <v>13.94377715487407</v>
      </c>
      <c r="E83" s="98">
        <f>IFERROR(E81/E80/1000,)</f>
        <v>84.770338163047469</v>
      </c>
      <c r="F83" s="98">
        <f>IFERROR(F81/F80/1000,)</f>
        <v>86.695951464692769</v>
      </c>
      <c r="G83" s="98">
        <f>IFERROR(((E83/F83)-1)*100,IF(E83+F83&lt;&gt;0,100,0))</f>
        <v>-2.221110985130037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8018</v>
      </c>
      <c r="C86" s="64">
        <f>C68+C74+C80</f>
        <v>8100</v>
      </c>
      <c r="D86" s="98">
        <f>IFERROR(((B86/C86)-1)*100,IF(B86+C86&lt;&gt;0,100,0))</f>
        <v>-1.0123456790123497</v>
      </c>
      <c r="E86" s="64">
        <f>E68+E74+E80</f>
        <v>322083</v>
      </c>
      <c r="F86" s="64">
        <f>F68+F74+F80</f>
        <v>341332</v>
      </c>
      <c r="G86" s="98">
        <f>IFERROR(((E86/F86)-1)*100,IF(E86+F86&lt;&gt;0,100,0))</f>
        <v>-5.6393774975683542</v>
      </c>
    </row>
    <row r="87" spans="1:7" s="62" customFormat="1" ht="12" x14ac:dyDescent="0.2">
      <c r="A87" s="79" t="s">
        <v>54</v>
      </c>
      <c r="B87" s="64">
        <f t="shared" ref="B87:C87" si="1">B69+B75+B81</f>
        <v>680009824.17800009</v>
      </c>
      <c r="C87" s="64">
        <f t="shared" si="1"/>
        <v>566416265.19699991</v>
      </c>
      <c r="D87" s="98">
        <f>IFERROR(((B87/C87)-1)*100,IF(B87+C87&lt;&gt;0,100,0))</f>
        <v>20.054784080307499</v>
      </c>
      <c r="E87" s="64">
        <f t="shared" ref="E87:F87" si="2">E69+E75+E81</f>
        <v>22684576936.275997</v>
      </c>
      <c r="F87" s="64">
        <f t="shared" si="2"/>
        <v>22766602308.155998</v>
      </c>
      <c r="G87" s="98">
        <f>IFERROR(((E87/F87)-1)*100,IF(E87+F87&lt;&gt;0,100,0))</f>
        <v>-0.36028815705457795</v>
      </c>
    </row>
    <row r="88" spans="1:7" s="62" customFormat="1" ht="12" x14ac:dyDescent="0.2">
      <c r="A88" s="79" t="s">
        <v>55</v>
      </c>
      <c r="B88" s="64">
        <f t="shared" ref="B88:C88" si="3">B70+B76+B82</f>
        <v>644324462.29544997</v>
      </c>
      <c r="C88" s="64">
        <f t="shared" si="3"/>
        <v>528477307.8470003</v>
      </c>
      <c r="D88" s="98">
        <f>IFERROR(((B88/C88)-1)*100,IF(B88+C88&lt;&gt;0,100,0))</f>
        <v>21.920932597921251</v>
      </c>
      <c r="E88" s="64">
        <f t="shared" ref="E88:F88" si="4">E70+E76+E82</f>
        <v>21709382370.462463</v>
      </c>
      <c r="F88" s="64">
        <f t="shared" si="4"/>
        <v>21663672690.776653</v>
      </c>
      <c r="G88" s="98">
        <f>IFERROR(((E88/F88)-1)*100,IF(E88+F88&lt;&gt;0,100,0))</f>
        <v>0.21099690868793264</v>
      </c>
    </row>
    <row r="89" spans="1:7" s="63" customFormat="1" x14ac:dyDescent="0.2">
      <c r="A89" s="79" t="s">
        <v>95</v>
      </c>
      <c r="B89" s="98">
        <f>IFERROR((B75/B87)*100,IF(B75+B87&lt;&gt;0,100,0))</f>
        <v>79.530348572498852</v>
      </c>
      <c r="C89" s="98">
        <f>IFERROR((C75/C87)*100,IF(C75+C87&lt;&gt;0,100,0))</f>
        <v>65.579189692020762</v>
      </c>
      <c r="D89" s="98">
        <f>IFERROR(((B89/C89)-1)*100,IF(B89+C89&lt;&gt;0,100,0))</f>
        <v>21.273759169634232</v>
      </c>
      <c r="E89" s="98">
        <f>IFERROR((E75/E87)*100,IF(E75+E87&lt;&gt;0,100,0))</f>
        <v>68.192721394809936</v>
      </c>
      <c r="F89" s="98">
        <f>IFERROR((F75/F87)*100,IF(F75+F87&lt;&gt;0,100,0))</f>
        <v>63.225204532515399</v>
      </c>
      <c r="G89" s="98">
        <f>IFERROR(((E89/F89)-1)*100,IF(E89+F89&lt;&gt;0,100,0))</f>
        <v>7.8568616725310125</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14599855.385</v>
      </c>
      <c r="C95" s="129">
        <v>15939300.014</v>
      </c>
      <c r="D95" s="65">
        <f>B95-C95</f>
        <v>-1339444.6290000007</v>
      </c>
      <c r="E95" s="129">
        <v>771537052.23000002</v>
      </c>
      <c r="F95" s="129">
        <v>959719436.00399995</v>
      </c>
      <c r="G95" s="80">
        <f>E95-F95</f>
        <v>-188182383.77399993</v>
      </c>
    </row>
    <row r="96" spans="1:7" s="16" customFormat="1" ht="13.5" x14ac:dyDescent="0.2">
      <c r="A96" s="79" t="s">
        <v>88</v>
      </c>
      <c r="B96" s="66">
        <v>13351791.432</v>
      </c>
      <c r="C96" s="129">
        <v>17085952.282000002</v>
      </c>
      <c r="D96" s="65">
        <f>B96-C96</f>
        <v>-3734160.8500000015</v>
      </c>
      <c r="E96" s="129">
        <v>828408277.046</v>
      </c>
      <c r="F96" s="129">
        <v>1025468182.539</v>
      </c>
      <c r="G96" s="80">
        <f>E96-F96</f>
        <v>-197059905.49300003</v>
      </c>
    </row>
    <row r="97" spans="1:7" s="28" customFormat="1" ht="12" x14ac:dyDescent="0.2">
      <c r="A97" s="81" t="s">
        <v>16</v>
      </c>
      <c r="B97" s="65">
        <f>B95-B96</f>
        <v>1248063.9529999997</v>
      </c>
      <c r="C97" s="65">
        <f>C95-C96</f>
        <v>-1146652.2680000011</v>
      </c>
      <c r="D97" s="82"/>
      <c r="E97" s="65">
        <f>E95-E96</f>
        <v>-56871224.815999985</v>
      </c>
      <c r="F97" s="82">
        <f>F95-F96</f>
        <v>-65748746.535000086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813.45942320316601</v>
      </c>
      <c r="C104" s="131">
        <v>710.50924207565402</v>
      </c>
      <c r="D104" s="98">
        <f>IFERROR(((B104/C104)-1)*100,IF(B104+C104&lt;&gt;0,100,0))</f>
        <v>14.489632932396113</v>
      </c>
      <c r="E104" s="84"/>
      <c r="F104" s="130">
        <v>813.45942320316601</v>
      </c>
      <c r="G104" s="130">
        <v>807.82499038359401</v>
      </c>
    </row>
    <row r="105" spans="1:7" s="16" customFormat="1" ht="12" x14ac:dyDescent="0.2">
      <c r="A105" s="79" t="s">
        <v>50</v>
      </c>
      <c r="B105" s="130">
        <v>803.26332976432195</v>
      </c>
      <c r="C105" s="131">
        <v>701.92421090121695</v>
      </c>
      <c r="D105" s="98">
        <f>IFERROR(((B105/C105)-1)*100,IF(B105+C105&lt;&gt;0,100,0))</f>
        <v>14.437330596275256</v>
      </c>
      <c r="E105" s="84"/>
      <c r="F105" s="130">
        <v>803.26332976432195</v>
      </c>
      <c r="G105" s="130">
        <v>797.82115203466299</v>
      </c>
    </row>
    <row r="106" spans="1:7" s="16" customFormat="1" ht="12" x14ac:dyDescent="0.2">
      <c r="A106" s="79" t="s">
        <v>51</v>
      </c>
      <c r="B106" s="130">
        <v>857.233919550515</v>
      </c>
      <c r="C106" s="131">
        <v>745.73457688548399</v>
      </c>
      <c r="D106" s="98">
        <f>IFERROR(((B106/C106)-1)*100,IF(B106+C106&lt;&gt;0,100,0))</f>
        <v>14.951612292231564</v>
      </c>
      <c r="E106" s="84"/>
      <c r="F106" s="130">
        <v>857.233919550515</v>
      </c>
      <c r="G106" s="130">
        <v>850.25742929608396</v>
      </c>
    </row>
    <row r="107" spans="1:7" s="28" customFormat="1" ht="12" x14ac:dyDescent="0.2">
      <c r="A107" s="81" t="s">
        <v>52</v>
      </c>
      <c r="B107" s="85"/>
      <c r="C107" s="84"/>
      <c r="D107" s="86"/>
      <c r="E107" s="84"/>
      <c r="F107" s="71"/>
      <c r="G107" s="71"/>
    </row>
    <row r="108" spans="1:7" s="16" customFormat="1" ht="12" x14ac:dyDescent="0.2">
      <c r="A108" s="79" t="s">
        <v>56</v>
      </c>
      <c r="B108" s="130">
        <v>604.92081458476105</v>
      </c>
      <c r="C108" s="131">
        <v>580.491584713718</v>
      </c>
      <c r="D108" s="98">
        <f>IFERROR(((B108/C108)-1)*100,IF(B108+C108&lt;&gt;0,100,0))</f>
        <v>4.2083693397710231</v>
      </c>
      <c r="E108" s="84"/>
      <c r="F108" s="130">
        <v>604.92081458476105</v>
      </c>
      <c r="G108" s="130">
        <v>604.328342046241</v>
      </c>
    </row>
    <row r="109" spans="1:7" s="16" customFormat="1" ht="12" x14ac:dyDescent="0.2">
      <c r="A109" s="79" t="s">
        <v>57</v>
      </c>
      <c r="B109" s="130">
        <v>802.83402662095898</v>
      </c>
      <c r="C109" s="131">
        <v>744.07286727343796</v>
      </c>
      <c r="D109" s="98">
        <f>IFERROR(((B109/C109)-1)*100,IF(B109+C109&lt;&gt;0,100,0))</f>
        <v>7.8972318346782311</v>
      </c>
      <c r="E109" s="84"/>
      <c r="F109" s="130">
        <v>802.84109008592202</v>
      </c>
      <c r="G109" s="130">
        <v>801.70400770276603</v>
      </c>
    </row>
    <row r="110" spans="1:7" s="16" customFormat="1" ht="12" x14ac:dyDescent="0.2">
      <c r="A110" s="79" t="s">
        <v>59</v>
      </c>
      <c r="B110" s="130">
        <v>923.00714473527603</v>
      </c>
      <c r="C110" s="131">
        <v>811.56374769115303</v>
      </c>
      <c r="D110" s="98">
        <f>IFERROR(((B110/C110)-1)*100,IF(B110+C110&lt;&gt;0,100,0))</f>
        <v>13.731933857466206</v>
      </c>
      <c r="E110" s="84"/>
      <c r="F110" s="130">
        <v>923.00714473527603</v>
      </c>
      <c r="G110" s="130">
        <v>917.628748753997</v>
      </c>
    </row>
    <row r="111" spans="1:7" s="16" customFormat="1" ht="12" x14ac:dyDescent="0.2">
      <c r="A111" s="79" t="s">
        <v>58</v>
      </c>
      <c r="B111" s="130">
        <v>870.83656297469304</v>
      </c>
      <c r="C111" s="131">
        <v>726.35337566964097</v>
      </c>
      <c r="D111" s="98">
        <f>IFERROR(((B111/C111)-1)*100,IF(B111+C111&lt;&gt;0,100,0))</f>
        <v>19.891583373154951</v>
      </c>
      <c r="E111" s="84"/>
      <c r="F111" s="130">
        <v>870.83656297469304</v>
      </c>
      <c r="G111" s="130">
        <v>861.52001833955796</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2</v>
      </c>
      <c r="C119" s="66">
        <v>3</v>
      </c>
      <c r="D119" s="98">
        <f>IFERROR(((B119/C119)-1)*100,IF(B119+C119&lt;&gt;0,100,0))</f>
        <v>-33.333333333333336</v>
      </c>
      <c r="E119" s="66">
        <v>13</v>
      </c>
      <c r="F119" s="66">
        <v>11</v>
      </c>
      <c r="G119" s="98">
        <f>IFERROR(((E119/F119)-1)*100,IF(E119+F119&lt;&gt;0,100,0))</f>
        <v>18.181818181818187</v>
      </c>
    </row>
    <row r="120" spans="1:7" s="16" customFormat="1" ht="12" x14ac:dyDescent="0.2">
      <c r="A120" s="79" t="s">
        <v>72</v>
      </c>
      <c r="B120" s="67">
        <v>43</v>
      </c>
      <c r="C120" s="66">
        <v>128</v>
      </c>
      <c r="D120" s="98">
        <f>IFERROR(((B120/C120)-1)*100,IF(B120+C120&lt;&gt;0,100,0))</f>
        <v>-66.40625</v>
      </c>
      <c r="E120" s="66">
        <v>7680</v>
      </c>
      <c r="F120" s="66">
        <v>10982</v>
      </c>
      <c r="G120" s="98">
        <f>IFERROR(((E120/F120)-1)*100,IF(E120+F120&lt;&gt;0,100,0))</f>
        <v>-30.067382990347845</v>
      </c>
    </row>
    <row r="121" spans="1:7" s="16" customFormat="1" ht="12" x14ac:dyDescent="0.2">
      <c r="A121" s="79" t="s">
        <v>74</v>
      </c>
      <c r="B121" s="67">
        <v>1</v>
      </c>
      <c r="C121" s="66">
        <v>4</v>
      </c>
      <c r="D121" s="98">
        <f>IFERROR(((B121/C121)-1)*100,IF(B121+C121&lt;&gt;0,100,0))</f>
        <v>-75</v>
      </c>
      <c r="E121" s="66">
        <v>303</v>
      </c>
      <c r="F121" s="66">
        <v>316</v>
      </c>
      <c r="G121" s="98">
        <f>IFERROR(((E121/F121)-1)*100,IF(E121+F121&lt;&gt;0,100,0))</f>
        <v>-4.1139240506329111</v>
      </c>
    </row>
    <row r="122" spans="1:7" s="28" customFormat="1" ht="12" x14ac:dyDescent="0.2">
      <c r="A122" s="81" t="s">
        <v>34</v>
      </c>
      <c r="B122" s="82">
        <f>SUM(B119:B121)</f>
        <v>46</v>
      </c>
      <c r="C122" s="82">
        <f>SUM(C119:C121)</f>
        <v>135</v>
      </c>
      <c r="D122" s="98">
        <f>IFERROR(((B122/C122)-1)*100,IF(B122+C122&lt;&gt;0,100,0))</f>
        <v>-65.925925925925924</v>
      </c>
      <c r="E122" s="82">
        <f>SUM(E119:E121)</f>
        <v>7996</v>
      </c>
      <c r="F122" s="82">
        <f>SUM(F119:F121)</f>
        <v>11309</v>
      </c>
      <c r="G122" s="98">
        <f>IFERROR(((E122/F122)-1)*100,IF(E122+F122&lt;&gt;0,100,0))</f>
        <v>-29.295251569546377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23</v>
      </c>
      <c r="C125" s="66">
        <v>37</v>
      </c>
      <c r="D125" s="98">
        <f>IFERROR(((B125/C125)-1)*100,IF(B125+C125&lt;&gt;0,100,0))</f>
        <v>-37.837837837837839</v>
      </c>
      <c r="E125" s="66">
        <v>778</v>
      </c>
      <c r="F125" s="66">
        <v>1172</v>
      </c>
      <c r="G125" s="98">
        <f>IFERROR(((E125/F125)-1)*100,IF(E125+F125&lt;&gt;0,100,0))</f>
        <v>-33.617747440273035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23</v>
      </c>
      <c r="C127" s="82">
        <f>SUM(C125:C126)</f>
        <v>37</v>
      </c>
      <c r="D127" s="98">
        <f>IFERROR(((B127/C127)-1)*100,IF(B127+C127&lt;&gt;0,100,0))</f>
        <v>-37.837837837837839</v>
      </c>
      <c r="E127" s="82">
        <f>SUM(E125:E126)</f>
        <v>778</v>
      </c>
      <c r="F127" s="82">
        <f>SUM(F125:F126)</f>
        <v>1172</v>
      </c>
      <c r="G127" s="98">
        <f>IFERROR(((E127/F127)-1)*100,IF(E127+F127&lt;&gt;0,100,0))</f>
        <v>-33.617747440273035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69</v>
      </c>
      <c r="C130" s="66">
        <v>70000</v>
      </c>
      <c r="D130" s="98">
        <f>IFERROR(((B130/C130)-1)*100,IF(B130+C130&lt;&gt;0,100,0))</f>
        <v>-99.901428571428568</v>
      </c>
      <c r="E130" s="66">
        <v>80940</v>
      </c>
      <c r="F130" s="66">
        <v>70085</v>
      </c>
      <c r="G130" s="98">
        <f>IFERROR(((E130/F130)-1)*100,IF(E130+F130&lt;&gt;0,100,0))</f>
        <v>15.488335592494828</v>
      </c>
    </row>
    <row r="131" spans="1:7" s="16" customFormat="1" ht="12" x14ac:dyDescent="0.2">
      <c r="A131" s="79" t="s">
        <v>72</v>
      </c>
      <c r="B131" s="67">
        <v>15493</v>
      </c>
      <c r="C131" s="66">
        <v>25792</v>
      </c>
      <c r="D131" s="98">
        <f>IFERROR(((B131/C131)-1)*100,IF(B131+C131&lt;&gt;0,100,0))</f>
        <v>-39.930986352357323</v>
      </c>
      <c r="E131" s="66">
        <v>8496033</v>
      </c>
      <c r="F131" s="66">
        <v>9264228</v>
      </c>
      <c r="G131" s="98">
        <f>IFERROR(((E131/F131)-1)*100,IF(E131+F131&lt;&gt;0,100,0))</f>
        <v>-8.2920562835888774</v>
      </c>
    </row>
    <row r="132" spans="1:7" s="16" customFormat="1" ht="12" x14ac:dyDescent="0.2">
      <c r="A132" s="79" t="s">
        <v>74</v>
      </c>
      <c r="B132" s="67">
        <v>2</v>
      </c>
      <c r="C132" s="66">
        <v>13</v>
      </c>
      <c r="D132" s="98">
        <f>IFERROR(((B132/C132)-1)*100,IF(B132+C132&lt;&gt;0,100,0))</f>
        <v>-84.615384615384613</v>
      </c>
      <c r="E132" s="66">
        <v>13318</v>
      </c>
      <c r="F132" s="66">
        <v>18886</v>
      </c>
      <c r="G132" s="98">
        <f>IFERROR(((E132/F132)-1)*100,IF(E132+F132&lt;&gt;0,100,0))</f>
        <v>-29.482156094461509</v>
      </c>
    </row>
    <row r="133" spans="1:7" s="16" customFormat="1" ht="12" x14ac:dyDescent="0.2">
      <c r="A133" s="81" t="s">
        <v>34</v>
      </c>
      <c r="B133" s="82">
        <f>SUM(B130:B132)</f>
        <v>15564</v>
      </c>
      <c r="C133" s="82">
        <f>SUM(C130:C132)</f>
        <v>95805</v>
      </c>
      <c r="D133" s="98">
        <f>IFERROR(((B133/C133)-1)*100,IF(B133+C133&lt;&gt;0,100,0))</f>
        <v>-83.754501330828248</v>
      </c>
      <c r="E133" s="82">
        <f>SUM(E130:E132)</f>
        <v>8590291</v>
      </c>
      <c r="F133" s="82">
        <f>SUM(F130:F132)</f>
        <v>9353199</v>
      </c>
      <c r="G133" s="98">
        <f>IFERROR(((E133/F133)-1)*100,IF(E133+F133&lt;&gt;0,100,0))</f>
        <v>-8.1566531408131091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12150</v>
      </c>
      <c r="C136" s="66">
        <v>12664</v>
      </c>
      <c r="D136" s="98">
        <f>IFERROR(((B136/C136)-1)*100,)</f>
        <v>-4.0587492103600802</v>
      </c>
      <c r="E136" s="66">
        <v>367280</v>
      </c>
      <c r="F136" s="66">
        <v>543723</v>
      </c>
      <c r="G136" s="98">
        <f>IFERROR(((E136/F136)-1)*100,)</f>
        <v>-32.450898711292332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12150</v>
      </c>
      <c r="C138" s="82">
        <f>SUM(C136:C137)</f>
        <v>12664</v>
      </c>
      <c r="D138" s="98">
        <f>IFERROR(((B138/C138)-1)*100,)</f>
        <v>-4.0587492103600802</v>
      </c>
      <c r="E138" s="82">
        <f>SUM(E136:E137)</f>
        <v>367280</v>
      </c>
      <c r="F138" s="82">
        <f>SUM(F136:F137)</f>
        <v>543723</v>
      </c>
      <c r="G138" s="98">
        <f>IFERROR(((E138/F138)-1)*100,)</f>
        <v>-32.450898711292332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1638.7025000000001</v>
      </c>
      <c r="C141" s="66">
        <v>1689790</v>
      </c>
      <c r="D141" s="98">
        <f>IFERROR(((B141/C141)-1)*100,IF(B141+C141&lt;&gt;0,100,0))</f>
        <v>-99.903023304670995</v>
      </c>
      <c r="E141" s="66">
        <v>1933655.365</v>
      </c>
      <c r="F141" s="66">
        <v>1691838.5237499999</v>
      </c>
      <c r="G141" s="98">
        <f>IFERROR(((E141/F141)-1)*100,IF(E141+F141&lt;&gt;0,100,0))</f>
        <v>14.293139555305046</v>
      </c>
    </row>
    <row r="142" spans="1:7" s="32" customFormat="1" x14ac:dyDescent="0.2">
      <c r="A142" s="79" t="s">
        <v>72</v>
      </c>
      <c r="B142" s="67">
        <v>1864010.79675</v>
      </c>
      <c r="C142" s="66">
        <v>2403840.5610000002</v>
      </c>
      <c r="D142" s="98">
        <f>IFERROR(((B142/C142)-1)*100,IF(B142+C142&lt;&gt;0,100,0))</f>
        <v>-22.456970441726408</v>
      </c>
      <c r="E142" s="66">
        <v>798609128.24491</v>
      </c>
      <c r="F142" s="66">
        <v>857522197.40532994</v>
      </c>
      <c r="G142" s="98">
        <f>IFERROR(((E142/F142)-1)*100,IF(E142+F142&lt;&gt;0,100,0))</f>
        <v>-6.8701509230522202</v>
      </c>
    </row>
    <row r="143" spans="1:7" s="32" customFormat="1" x14ac:dyDescent="0.2">
      <c r="A143" s="79" t="s">
        <v>74</v>
      </c>
      <c r="B143" s="67">
        <v>16123.46</v>
      </c>
      <c r="C143" s="66">
        <v>92602.84</v>
      </c>
      <c r="D143" s="98">
        <f>IFERROR(((B143/C143)-1)*100,IF(B143+C143&lt;&gt;0,100,0))</f>
        <v>-82.588590155550307</v>
      </c>
      <c r="E143" s="66">
        <v>75668104.140000001</v>
      </c>
      <c r="F143" s="66">
        <v>92193155.969999999</v>
      </c>
      <c r="G143" s="98">
        <f>IFERROR(((E143/F143)-1)*100,IF(E143+F143&lt;&gt;0,100,0))</f>
        <v>-17.924380238569238</v>
      </c>
    </row>
    <row r="144" spans="1:7" s="16" customFormat="1" ht="12" x14ac:dyDescent="0.2">
      <c r="A144" s="81" t="s">
        <v>34</v>
      </c>
      <c r="B144" s="82">
        <f>SUM(B141:B143)</f>
        <v>1881772.9592499998</v>
      </c>
      <c r="C144" s="82">
        <f>SUM(C141:C143)</f>
        <v>4186233.4010000001</v>
      </c>
      <c r="D144" s="98">
        <f>IFERROR(((B144/C144)-1)*100,IF(B144+C144&lt;&gt;0,100,0))</f>
        <v>-55.048541755925861</v>
      </c>
      <c r="E144" s="82">
        <f>SUM(E141:E143)</f>
        <v>876210887.74991</v>
      </c>
      <c r="F144" s="82">
        <f>SUM(F141:F143)</f>
        <v>951407191.89907992</v>
      </c>
      <c r="G144" s="98">
        <f>IFERROR(((E144/F144)-1)*100,IF(E144+F144&lt;&gt;0,100,0))</f>
        <v>-7.9036930548183504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18569</v>
      </c>
      <c r="C147" s="66">
        <v>25499.040000000001</v>
      </c>
      <c r="D147" s="98">
        <f>IFERROR(((B147/C147)-1)*100,IF(B147+C147&lt;&gt;0,100,0))</f>
        <v>-27.177650609591574</v>
      </c>
      <c r="E147" s="66">
        <v>697482.84832999995</v>
      </c>
      <c r="F147" s="66">
        <v>1002435.07808</v>
      </c>
      <c r="G147" s="98">
        <f>IFERROR(((E147/F147)-1)*100,IF(E147+F147&lt;&gt;0,100,0))</f>
        <v>-30.421145111370805</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18569</v>
      </c>
      <c r="C149" s="82">
        <f>SUM(C147:C148)</f>
        <v>25499.040000000001</v>
      </c>
      <c r="D149" s="98">
        <f>IFERROR(((B149/C149)-1)*100,IF(B149+C149&lt;&gt;0,100,0))</f>
        <v>-27.177650609591574</v>
      </c>
      <c r="E149" s="82">
        <f>SUM(E147:E148)</f>
        <v>697482.84832999995</v>
      </c>
      <c r="F149" s="82">
        <f>SUM(F147:F148)</f>
        <v>1002435.07808</v>
      </c>
      <c r="G149" s="98">
        <f>IFERROR(((E149/F149)-1)*100,IF(E149+F149&lt;&gt;0,100,0))</f>
        <v>-30.421145111370805</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30540</v>
      </c>
      <c r="C152" s="66">
        <v>40010</v>
      </c>
      <c r="D152" s="98">
        <f>IFERROR(((B152/C152)-1)*100,IF(B152+C152&lt;&gt;0,100,0))</f>
        <v>-23.669082729317669</v>
      </c>
      <c r="E152" s="78"/>
      <c r="F152" s="78"/>
      <c r="G152" s="65"/>
    </row>
    <row r="153" spans="1:7" s="16" customFormat="1" ht="12" x14ac:dyDescent="0.2">
      <c r="A153" s="79" t="s">
        <v>72</v>
      </c>
      <c r="B153" s="67">
        <v>942915</v>
      </c>
      <c r="C153" s="66">
        <v>977273</v>
      </c>
      <c r="D153" s="98">
        <f>IFERROR(((B153/C153)-1)*100,IF(B153+C153&lt;&gt;0,100,0))</f>
        <v>-3.5157013444554353</v>
      </c>
      <c r="E153" s="78"/>
      <c r="F153" s="78"/>
      <c r="G153" s="65"/>
    </row>
    <row r="154" spans="1:7" s="16" customFormat="1" ht="12" x14ac:dyDescent="0.2">
      <c r="A154" s="79" t="s">
        <v>74</v>
      </c>
      <c r="B154" s="67">
        <v>1580</v>
      </c>
      <c r="C154" s="66">
        <v>2481</v>
      </c>
      <c r="D154" s="98">
        <f>IFERROR(((B154/C154)-1)*100,IF(B154+C154&lt;&gt;0,100,0))</f>
        <v>-36.316001612253125</v>
      </c>
      <c r="E154" s="78"/>
      <c r="F154" s="78"/>
      <c r="G154" s="65"/>
    </row>
    <row r="155" spans="1:7" s="28" customFormat="1" ht="12" x14ac:dyDescent="0.2">
      <c r="A155" s="81" t="s">
        <v>34</v>
      </c>
      <c r="B155" s="82">
        <f>SUM(B152:B154)</f>
        <v>975035</v>
      </c>
      <c r="C155" s="82">
        <f>SUM(C152:C154)</f>
        <v>1019764</v>
      </c>
      <c r="D155" s="98">
        <f>IFERROR(((B155/C155)-1)*100,IF(B155+C155&lt;&gt;0,100,0))</f>
        <v>-4.3862109272341465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118614</v>
      </c>
      <c r="C158" s="66">
        <v>221627</v>
      </c>
      <c r="D158" s="98">
        <f>IFERROR(((B158/C158)-1)*100,IF(B158+C158&lt;&gt;0,100,0))</f>
        <v>-46.480347611076269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118614</v>
      </c>
      <c r="C160" s="82">
        <f>SUM(C158:C159)</f>
        <v>221627</v>
      </c>
      <c r="D160" s="98">
        <f>IFERROR(((B160/C160)-1)*100,IF(B160+C160&lt;&gt;0,100,0))</f>
        <v>-46.480347611076269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7394</v>
      </c>
      <c r="C168" s="113">
        <v>10394</v>
      </c>
      <c r="D168" s="111">
        <f>IFERROR(((B168/C168)-1)*100,IF(B168+C168&lt;&gt;0,100,0))</f>
        <v>-28.862805464691167</v>
      </c>
      <c r="E168" s="113">
        <v>299418</v>
      </c>
      <c r="F168" s="113">
        <v>318791</v>
      </c>
      <c r="G168" s="111">
        <f>IFERROR(((E168/F168)-1)*100,IF(E168+F168&lt;&gt;0,100,0))</f>
        <v>-6.0770222496871025</v>
      </c>
    </row>
    <row r="169" spans="1:7" x14ac:dyDescent="0.2">
      <c r="A169" s="101" t="s">
        <v>32</v>
      </c>
      <c r="B169" s="112">
        <v>73180</v>
      </c>
      <c r="C169" s="113">
        <v>61482</v>
      </c>
      <c r="D169" s="111">
        <f t="shared" ref="D169:D171" si="5">IFERROR(((B169/C169)-1)*100,IF(B169+C169&lt;&gt;0,100,0))</f>
        <v>19.026707003675881</v>
      </c>
      <c r="E169" s="113">
        <v>2162724</v>
      </c>
      <c r="F169" s="113">
        <v>2075107</v>
      </c>
      <c r="G169" s="111">
        <f>IFERROR(((E169/F169)-1)*100,IF(E169+F169&lt;&gt;0,100,0))</f>
        <v>4.2222882964589203</v>
      </c>
    </row>
    <row r="170" spans="1:7" x14ac:dyDescent="0.2">
      <c r="A170" s="101" t="s">
        <v>92</v>
      </c>
      <c r="B170" s="112">
        <v>25476877</v>
      </c>
      <c r="C170" s="113">
        <v>18303103</v>
      </c>
      <c r="D170" s="111">
        <f t="shared" si="5"/>
        <v>39.194304921957766</v>
      </c>
      <c r="E170" s="113">
        <v>713041237</v>
      </c>
      <c r="F170" s="113">
        <v>552852390</v>
      </c>
      <c r="G170" s="111">
        <f>IFERROR(((E170/F170)-1)*100,IF(E170+F170&lt;&gt;0,100,0))</f>
        <v>28.97497594249343</v>
      </c>
    </row>
    <row r="171" spans="1:7" x14ac:dyDescent="0.2">
      <c r="A171" s="101" t="s">
        <v>93</v>
      </c>
      <c r="B171" s="112">
        <v>145909</v>
      </c>
      <c r="C171" s="113">
        <v>159898</v>
      </c>
      <c r="D171" s="111">
        <f t="shared" si="5"/>
        <v>-8.7487022977147948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228</v>
      </c>
      <c r="C174" s="113">
        <v>479</v>
      </c>
      <c r="D174" s="111">
        <f t="shared" ref="D174:D177" si="6">IFERROR(((B174/C174)-1)*100,IF(B174+C174&lt;&gt;0,100,0))</f>
        <v>-52.400835073068897</v>
      </c>
      <c r="E174" s="113">
        <v>13945</v>
      </c>
      <c r="F174" s="113">
        <v>13612</v>
      </c>
      <c r="G174" s="111">
        <f t="shared" ref="G174" si="7">IFERROR(((E174/F174)-1)*100,IF(E174+F174&lt;&gt;0,100,0))</f>
        <v>2.4463708492506564</v>
      </c>
    </row>
    <row r="175" spans="1:7" x14ac:dyDescent="0.2">
      <c r="A175" s="101" t="s">
        <v>32</v>
      </c>
      <c r="B175" s="112">
        <v>2028</v>
      </c>
      <c r="C175" s="113">
        <v>6165</v>
      </c>
      <c r="D175" s="111">
        <f t="shared" si="6"/>
        <v>-67.104622871046232</v>
      </c>
      <c r="E175" s="113">
        <v>180661</v>
      </c>
      <c r="F175" s="113">
        <v>168281</v>
      </c>
      <c r="G175" s="111">
        <f t="shared" ref="G175" si="8">IFERROR(((E175/F175)-1)*100,IF(E175+F175&lt;&gt;0,100,0))</f>
        <v>7.3567425912610451</v>
      </c>
    </row>
    <row r="176" spans="1:7" x14ac:dyDescent="0.2">
      <c r="A176" s="101" t="s">
        <v>92</v>
      </c>
      <c r="B176" s="112">
        <v>31372</v>
      </c>
      <c r="C176" s="113">
        <v>74125</v>
      </c>
      <c r="D176" s="111">
        <f t="shared" si="6"/>
        <v>-57.676897133220905</v>
      </c>
      <c r="E176" s="113">
        <v>3613462</v>
      </c>
      <c r="F176" s="113">
        <v>1404305</v>
      </c>
      <c r="G176" s="111">
        <f t="shared" ref="G176" si="9">IFERROR(((E176/F176)-1)*100,IF(E176+F176&lt;&gt;0,100,0))</f>
        <v>157.31319051060842</v>
      </c>
    </row>
    <row r="177" spans="1:7" x14ac:dyDescent="0.2">
      <c r="A177" s="101" t="s">
        <v>93</v>
      </c>
      <c r="B177" s="112">
        <v>41507</v>
      </c>
      <c r="C177" s="113">
        <v>39978</v>
      </c>
      <c r="D177" s="111">
        <f t="shared" si="6"/>
        <v>3.8246035319425609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2021-08-30T06:28:03Z</dcterms:modified>
</cp:coreProperties>
</file>