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<sst xmlns="http://schemas.openxmlformats.org/spreadsheetml/2006/main" count="265" uniqueCount="100">
  <si>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</si>
  <si>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</si>
  <si>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</si>
  <si>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</si>
  <si>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</si>
  <si>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</si>
  <si>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</si>
  <si>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</si>
  <si>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</si>
  <si>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</si>
  <si>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</si>
  <si>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</si>
  <si>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</si>
  <si>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</si>
  <si>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</si>
  <si>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</si>
  <si>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</si>
  <si>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</si>
  <si>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</si>
  <si>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</si>
  <si>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</si>
  <si>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</si>
  <si>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</si>
  <si>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</si>
  <si>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</si>
  <si>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</si>
  <si>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</si>
  <si>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</si>
  <si>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</si>
  <si>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</si>
  <si>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</si>
  <si>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</si>
  <si>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</si>
  <si>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</si>
  <si>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</si>
  <si>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</si>
  <si>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</si>
  <si>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</si>
  <si>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</si>
  <si>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</si>
  <si>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</si>
  <si>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</si>
  <si>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</si>
  <si>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</si>
  <si>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</si>
  <si>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</si>
  <si>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</si>
  <si>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</si>
  <si>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</si>
  <si>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</si>
  <si>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</si>
  <si>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</si>
  <si>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</si>
  <si>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</si>
  <si>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</si>
  <si>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</si>
  <si>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</si>
  <si>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</si>
  <si>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</si>
  <si>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</si>
  <si>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</si>
  <si>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</si>
  <si>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</si>
  <si>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</si>
  <si>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</si>
  <si>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</si>
  <si>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</si>
  <si>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</si>
  <si>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</si>
  <si>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</si>
  <si>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</si>
  <si>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</si>
  <si>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</si>
  <si>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</si>
  <si>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</si>
  <si>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</si>
  <si>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</si>
  <si>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</si>
  <si>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</si>
  <si>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</si>
  <si>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</si>
  <si>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</si>
  <si>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</si>
  <si>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</si>
  <si>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</si>
  <si>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</si>
  <si>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</si>
  <si>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</si>
  <si>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</si>
  <si>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</si>
  <si>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</si>
  <si>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</si>
  <si>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</si>
  <si>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</si>
  <si>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</si>
  <si>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</si>
  <si>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</si>
  <si>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23 September 2021</t>
  </si>
  <si>
    <t>23.09.2021</t>
  </si>
  <si>
    <t>18.09.2020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</si>
</sst>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1541041</v>
      </c>
      <c r="C11" s="67">
        <v>1722709</v>
      </c>
      <c r="D11" s="98">
        <f>IFERROR(((B11/C11)-1)*100,IF(B11+C11&lt;&gt;0,100,0))</f>
        <v>-10.545483886135154</v>
      </c>
      <c r="E11" s="67">
        <v>61435379</v>
      </c>
      <c r="F11" s="67">
        <v>69662268</v>
      </c>
      <c r="G11" s="98">
        <f>IFERROR(((E11/F11)-1)*100,IF(E11+F11&lt;&gt;0,100,0))</f>
        <v>-11.809677227276039</v>
      </c>
    </row>
    <row r="12" spans="1:7" s="16" customFormat="1" ht="12" x14ac:dyDescent="0.2">
      <c r="A12" s="64" t="s">
        <v>9</v>
      </c>
      <c r="B12" s="67">
        <v>1604820.8259999999</v>
      </c>
      <c r="C12" s="67">
        <v>2727129.798</v>
      </c>
      <c r="D12" s="98">
        <f>IFERROR(((B12/C12)-1)*100,IF(B12+C12&lt;&gt;0,100,0))</f>
        <v>-41.153485720520891</v>
      </c>
      <c r="E12" s="67">
        <v>94749489.103</v>
      </c>
      <c r="F12" s="67">
        <v>85740909.829999998</v>
      </c>
      <c r="G12" s="98">
        <f>IFERROR(((E12/F12)-1)*100,IF(E12+F12&lt;&gt;0,100,0))</f>
        <v>10.50674560237519</v>
      </c>
    </row>
    <row r="13" spans="1:7" s="16" customFormat="1" ht="12" x14ac:dyDescent="0.2">
      <c r="A13" s="64" t="s">
        <v>10</v>
      </c>
      <c r="B13" s="67">
        <v>102067165.01911201</v>
      </c>
      <c r="C13" s="67">
        <v>142163738.32321399</v>
      </c>
      <c r="D13" s="98">
        <f>IFERROR(((B13/C13)-1)*100,IF(B13+C13&lt;&gt;0,100,0))</f>
        <v>-28.204501216014101</v>
      </c>
      <c r="E13" s="67">
        <v>4464895238.8362799</v>
      </c>
      <c r="F13" s="67">
        <v>4309801017.3332796</v>
      </c>
      <c r="G13" s="98">
        <f>IFERROR(((E13/F13)-1)*100,IF(E13+F13&lt;&gt;0,100,0))</f>
        <v>3.5986399576044992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368</v>
      </c>
      <c r="C16" s="67">
        <v>252</v>
      </c>
      <c r="D16" s="98">
        <f>IFERROR(((B16/C16)-1)*100,IF(B16+C16&lt;&gt;0,100,0))</f>
        <v>46.031746031746025</v>
      </c>
      <c r="E16" s="67">
        <v>13150</v>
      </c>
      <c r="F16" s="67">
        <v>11663</v>
      </c>
      <c r="G16" s="98">
        <f>IFERROR(((E16/F16)-1)*100,IF(E16+F16&lt;&gt;0,100,0))</f>
        <v>12.749721340992881</v>
      </c>
    </row>
    <row r="17" spans="1:7" s="16" customFormat="1" ht="12" x14ac:dyDescent="0.2">
      <c r="A17" s="64" t="s">
        <v>9</v>
      </c>
      <c r="B17" s="67">
        <v>110294.31299999999</v>
      </c>
      <c r="C17" s="67">
        <v>98454.157999999996</v>
      </c>
      <c r="D17" s="98">
        <f>IFERROR(((B17/C17)-1)*100,IF(B17+C17&lt;&gt;0,100,0))</f>
        <v>12.026058868940815</v>
      </c>
      <c r="E17" s="67">
        <v>9122054.9930000007</v>
      </c>
      <c r="F17" s="67">
        <v>6906032.1689999998</v>
      </c>
      <c r="G17" s="98">
        <f>IFERROR(((E17/F17)-1)*100,IF(E17+F17&lt;&gt;0,100,0))</f>
        <v>32.088220410373268</v>
      </c>
    </row>
    <row r="18" spans="1:7" s="16" customFormat="1" ht="12" x14ac:dyDescent="0.2">
      <c r="A18" s="64" t="s">
        <v>10</v>
      </c>
      <c r="B18" s="67">
        <v>10169761.7123325</v>
      </c>
      <c r="C18" s="67">
        <v>4780950.7138849599</v>
      </c>
      <c r="D18" s="98">
        <f>IFERROR(((B18/C18)-1)*100,IF(B18+C18&lt;&gt;0,100,0))</f>
        <v>112.71421357256868</v>
      </c>
      <c r="E18" s="67">
        <v>402218033.00379699</v>
      </c>
      <c r="F18" s="67">
        <v>237954307.77029499</v>
      </c>
      <c r="G18" s="98">
        <f>IFERROR(((E18/F18)-1)*100,IF(E18+F18&lt;&gt;0,100,0))</f>
        <v>69.031624925265533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11193053.23519</v>
      </c>
      <c r="C24" s="66">
        <v>19656085.02758</v>
      </c>
      <c r="D24" s="65">
        <f>B24-C24</f>
        <v>-8463031.7923900001</v>
      </c>
      <c r="E24" s="67">
        <v>780704835.98389006</v>
      </c>
      <c r="F24" s="67">
        <v>697922814.05277002</v>
      </c>
      <c r="G24" s="65">
        <f>E24-F24</f>
        <v>82782021.931120038</v>
      </c>
    </row>
    <row r="25" spans="1:7" s="16" customFormat="1" ht="12" x14ac:dyDescent="0.2">
      <c r="A25" s="68" t="s">
        <v>15</v>
      </c>
      <c r="B25" s="66">
        <v>14557790.028890001</v>
      </c>
      <c r="C25" s="66">
        <v>21788337.313719999</v>
      </c>
      <c r="D25" s="65">
        <f>B25-C25</f>
        <v>-7230547.2848299984</v>
      </c>
      <c r="E25" s="67">
        <v>871507882.38108003</v>
      </c>
      <c r="F25" s="67">
        <v>793263231.92786002</v>
      </c>
      <c r="G25" s="65">
        <f>E25-F25</f>
        <v>78244650.45322001</v>
      </c>
    </row>
    <row r="26" spans="1:7" s="28" customFormat="1" ht="12" x14ac:dyDescent="0.2">
      <c r="A26" s="69" t="s">
        <v>16</v>
      </c>
      <c r="B26" s="70">
        <f>B24-B25</f>
        <v>-3364736.7937000003</v>
      </c>
      <c r="C26" s="70">
        <f>C24-C25</f>
        <v>-2132252.2861399986</v>
      </c>
      <c r="D26" s="70"/>
      <c r="E26" s="70">
        <f>E24-E25</f>
        <v>-90803046.397189975</v>
      </c>
      <c r="F26" s="70">
        <f>F24-F25</f>
        <v>-95340417.875090003</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64049.0541495</v>
      </c>
      <c r="C33" s="126">
        <v>54673.646787700003</v>
      </c>
      <c r="D33" s="98">
        <f t="shared" ref="D33:D42" si="0">IFERROR(((B33/C33)-1)*100,IF(B33+C33&lt;&gt;0,100,0))</f>
        <v>17.147945880041782</v>
      </c>
      <c r="E33" s="64"/>
      <c r="F33" s="126">
        <v>64086.97</v>
      </c>
      <c r="G33" s="126">
        <v>60894.3</v>
      </c>
    </row>
    <row r="34" spans="1:7" s="16" customFormat="1" ht="12" x14ac:dyDescent="0.2">
      <c r="A34" s="64" t="s">
        <v>23</v>
      </c>
      <c r="B34" s="126">
        <v>77374.179063119998</v>
      </c>
      <c r="C34" s="126">
        <v>56850.16031739</v>
      </c>
      <c r="D34" s="98">
        <f t="shared" si="0"/>
        <v>36.101954033455684</v>
      </c>
      <c r="E34" s="64"/>
      <c r="F34" s="126">
        <v>77432.45</v>
      </c>
      <c r="G34" s="126">
        <v>74114.649999999994</v>
      </c>
    </row>
    <row r="35" spans="1:7" s="16" customFormat="1" ht="12" x14ac:dyDescent="0.2">
      <c r="A35" s="64" t="s">
        <v>24</v>
      </c>
      <c r="B35" s="126">
        <v>61978.777157559998</v>
      </c>
      <c r="C35" s="126">
        <v>37441.511608089997</v>
      </c>
      <c r="D35" s="98">
        <f t="shared" si="0"/>
        <v>65.534922324472149</v>
      </c>
      <c r="E35" s="64"/>
      <c r="F35" s="126">
        <v>62037.82</v>
      </c>
      <c r="G35" s="126">
        <v>58871.37</v>
      </c>
    </row>
    <row r="36" spans="1:7" s="16" customFormat="1" ht="12" x14ac:dyDescent="0.2">
      <c r="A36" s="64" t="s">
        <v>25</v>
      </c>
      <c r="B36" s="126">
        <v>57642.543178129999</v>
      </c>
      <c r="C36" s="126">
        <v>50399.160284420002</v>
      </c>
      <c r="D36" s="98">
        <f t="shared" si="0"/>
        <v>14.372030908517264</v>
      </c>
      <c r="E36" s="64"/>
      <c r="F36" s="126">
        <v>57693.54</v>
      </c>
      <c r="G36" s="126">
        <v>54680.95</v>
      </c>
    </row>
    <row r="37" spans="1:7" s="16" customFormat="1" ht="12" x14ac:dyDescent="0.2">
      <c r="A37" s="64" t="s">
        <v>79</v>
      </c>
      <c r="B37" s="126">
        <v>57253.889064629999</v>
      </c>
      <c r="C37" s="126">
        <v>55438.100374020003</v>
      </c>
      <c r="D37" s="98">
        <f t="shared" si="0"/>
        <v>3.2753443540805893</v>
      </c>
      <c r="E37" s="64"/>
      <c r="F37" s="126">
        <v>57657.02</v>
      </c>
      <c r="G37" s="126">
        <v>53512.55</v>
      </c>
    </row>
    <row r="38" spans="1:7" s="16" customFormat="1" ht="12" x14ac:dyDescent="0.2">
      <c r="A38" s="64" t="s">
        <v>26</v>
      </c>
      <c r="B38" s="126">
        <v>82878.845411229995</v>
      </c>
      <c r="C38" s="126">
        <v>72557.995829070001</v>
      </c>
      <c r="D38" s="98">
        <f t="shared" si="0"/>
        <v>14.224275993611446</v>
      </c>
      <c r="E38" s="64"/>
      <c r="F38" s="126">
        <v>83145</v>
      </c>
      <c r="G38" s="126">
        <v>78753.87</v>
      </c>
    </row>
    <row r="39" spans="1:7" s="16" customFormat="1" ht="12" x14ac:dyDescent="0.2">
      <c r="A39" s="64" t="s">
        <v>27</v>
      </c>
      <c r="B39" s="126">
        <v>14316.49360899</v>
      </c>
      <c r="C39" s="126">
        <v>9841.3202866800002</v>
      </c>
      <c r="D39" s="98">
        <f t="shared" si="0"/>
        <v>45.473302280051222</v>
      </c>
      <c r="E39" s="64"/>
      <c r="F39" s="126">
        <v>14349.89</v>
      </c>
      <c r="G39" s="126">
        <v>13631.35</v>
      </c>
    </row>
    <row r="40" spans="1:7" s="16" customFormat="1" ht="12" x14ac:dyDescent="0.2">
      <c r="A40" s="64" t="s">
        <v>28</v>
      </c>
      <c r="B40" s="126">
        <v>82554.991955420002</v>
      </c>
      <c r="C40" s="126">
        <v>68240.458386860002</v>
      </c>
      <c r="D40" s="98">
        <f t="shared" si="0"/>
        <v>20.976608169027667</v>
      </c>
      <c r="E40" s="64"/>
      <c r="F40" s="126">
        <v>82740.08</v>
      </c>
      <c r="G40" s="126">
        <v>78411.78</v>
      </c>
    </row>
    <row r="41" spans="1:7" s="16" customFormat="1" ht="12" x14ac:dyDescent="0.2">
      <c r="A41" s="64" t="s">
        <v>29</v>
      </c>
      <c r="B41" s="72"/>
      <c r="C41" s="126">
        <v>5364.7891512099995</v>
      </c>
      <c r="D41" s="98">
        <f t="shared" si="0"/>
        <v>-100</v>
      </c>
      <c r="E41" s="64"/>
      <c r="F41" s="72"/>
      <c r="G41" s="72"/>
    </row>
    <row r="42" spans="1:7" s="16" customFormat="1" ht="12" x14ac:dyDescent="0.2">
      <c r="A42" s="64" t="s">
        <v>78</v>
      </c>
      <c r="B42" s="126">
        <v>1158.68955925</v>
      </c>
      <c r="C42" s="126">
        <v>860.62015816999997</v>
      </c>
      <c r="D42" s="98">
        <f t="shared" si="0"/>
        <v>34.634257430572731</v>
      </c>
      <c r="E42" s="64"/>
      <c r="F42" s="126">
        <v>1176.5999999999999</v>
      </c>
      <c r="G42" s="126">
        <v>1135.67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18477.149240672999</v>
      </c>
      <c r="D48" s="72"/>
      <c r="E48" s="127">
        <v>16577.968791485098</v>
      </c>
      <c r="F48" s="72"/>
      <c r="G48" s="98">
        <f>IFERROR(((C48/E48)-1)*100,IF(C48+E48&lt;&gt;0,100,0))</f>
        <v>11.456050334485933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1966</v>
      </c>
      <c r="D54" s="75"/>
      <c r="E54" s="128">
        <v>496902</v>
      </c>
      <c r="F54" s="128">
        <v>52174050.280900002</v>
      </c>
      <c r="G54" s="128">
        <v>9268102.3680000007</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5274</v>
      </c>
      <c r="C68" s="66">
        <v>5623</v>
      </c>
      <c r="D68" s="98">
        <f>IFERROR(((B68/C68)-1)*100,IF(B68+C68&lt;&gt;0,100,0))</f>
        <v>-6.2066512537791159</v>
      </c>
      <c r="E68" s="66">
        <v>240802</v>
      </c>
      <c r="F68" s="66">
        <v>255969</v>
      </c>
      <c r="G68" s="98">
        <f>IFERROR(((E68/F68)-1)*100,IF(E68+F68&lt;&gt;0,100,0))</f>
        <v>-5.9253268950536953</v>
      </c>
    </row>
    <row r="69" spans="1:7" s="16" customFormat="1" ht="12" x14ac:dyDescent="0.2">
      <c r="A69" s="79" t="s">
        <v>54</v>
      </c>
      <c r="B69" s="67">
        <v>140279569.28400001</v>
      </c>
      <c r="C69" s="66">
        <v>195168356.081</v>
      </c>
      <c r="D69" s="98">
        <f>IFERROR(((B69/C69)-1)*100,IF(B69+C69&lt;&gt;0,100,0))</f>
        <v>-28.123814689620939</v>
      </c>
      <c r="E69" s="66">
        <v>7333875338.842</v>
      </c>
      <c r="F69" s="66">
        <v>8387431043.1049995</v>
      </c>
      <c r="G69" s="98">
        <f>IFERROR(((E69/F69)-1)*100,IF(E69+F69&lt;&gt;0,100,0))</f>
        <v>-12.561125079282643</v>
      </c>
    </row>
    <row r="70" spans="1:7" s="62" customFormat="1" ht="12" x14ac:dyDescent="0.2">
      <c r="A70" s="79" t="s">
        <v>55</v>
      </c>
      <c r="B70" s="67">
        <v>139067608.63655001</v>
      </c>
      <c r="C70" s="66">
        <v>185701837.01192999</v>
      </c>
      <c r="D70" s="98">
        <f>IFERROR(((B70/C70)-1)*100,IF(B70+C70&lt;&gt;0,100,0))</f>
        <v>-25.112421678620265</v>
      </c>
      <c r="E70" s="66">
        <v>7225090429.70576</v>
      </c>
      <c r="F70" s="66">
        <v>8083572201.5600405</v>
      </c>
      <c r="G70" s="98">
        <f>IFERROR(((E70/F70)-1)*100,IF(E70+F70&lt;&gt;0,100,0))</f>
        <v>-10.620079223002465</v>
      </c>
    </row>
    <row r="71" spans="1:7" s="16" customFormat="1" ht="12" x14ac:dyDescent="0.2">
      <c r="A71" s="79" t="s">
        <v>94</v>
      </c>
      <c r="B71" s="98">
        <f>IFERROR(B69/B68/1000,)</f>
        <v>26.598325613196817</v>
      </c>
      <c r="C71" s="98">
        <f>IFERROR(C69/C68/1000,)</f>
        <v>34.70893759221056</v>
      </c>
      <c r="D71" s="98">
        <f>IFERROR(((B71/C71)-1)*100,IF(B71+C71&lt;&gt;0,100,0))</f>
        <v>-23.367502844091494</v>
      </c>
      <c r="E71" s="98">
        <f>IFERROR(E69/E68/1000,)</f>
        <v>30.456039978247688</v>
      </c>
      <c r="F71" s="98">
        <f>IFERROR(F69/F68/1000,)</f>
        <v>32.767370435892623</v>
      </c>
      <c r="G71" s="98">
        <f>IFERROR(((E71/F71)-1)*100,IF(E71+F71&lt;&gt;0,100,0))</f>
        <v>-7.053756303597547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2653</v>
      </c>
      <c r="C74" s="66">
        <v>2283</v>
      </c>
      <c r="D74" s="98">
        <f>IFERROR(((B74/C74)-1)*100,IF(B74+C74&lt;&gt;0,100,0))</f>
        <v>16.206745510293462</v>
      </c>
      <c r="E74" s="66">
        <v>109418</v>
      </c>
      <c r="F74" s="66">
        <v>110542</v>
      </c>
      <c r="G74" s="98">
        <f>IFERROR(((E74/F74)-1)*100,IF(E74+F74&lt;&gt;0,100,0))</f>
        <v>-1.0168080910423205</v>
      </c>
    </row>
    <row r="75" spans="1:7" s="16" customFormat="1" ht="12" x14ac:dyDescent="0.2">
      <c r="A75" s="79" t="s">
        <v>54</v>
      </c>
      <c r="B75" s="67">
        <v>462766255.412</v>
      </c>
      <c r="C75" s="66">
        <v>431184224</v>
      </c>
      <c r="D75" s="98">
        <f>IFERROR(((B75/C75)-1)*100,IF(B75+C75&lt;&gt;0,100,0))</f>
        <v>7.3244867632263011</v>
      </c>
      <c r="E75" s="66">
        <v>17420962350.599998</v>
      </c>
      <c r="F75" s="66">
        <v>16109002808.336</v>
      </c>
      <c r="G75" s="98">
        <f>IFERROR(((E75/F75)-1)*100,IF(E75+F75&lt;&gt;0,100,0))</f>
        <v>8.1442629185283444</v>
      </c>
    </row>
    <row r="76" spans="1:7" s="16" customFormat="1" ht="12" x14ac:dyDescent="0.2">
      <c r="A76" s="79" t="s">
        <v>55</v>
      </c>
      <c r="B76" s="67">
        <v>450723913.25575</v>
      </c>
      <c r="C76" s="66">
        <v>426227046.00146002</v>
      </c>
      <c r="D76" s="98">
        <f>IFERROR(((B76/C76)-1)*100,IF(B76+C76&lt;&gt;0,100,0))</f>
        <v>5.7473751335352929</v>
      </c>
      <c r="E76" s="66">
        <v>16837283731.628901</v>
      </c>
      <c r="F76" s="66">
        <v>15705051275.6961</v>
      </c>
      <c r="G76" s="98">
        <f>IFERROR(((E76/F76)-1)*100,IF(E76+F76&lt;&gt;0,100,0))</f>
        <v>7.2093521762960133</v>
      </c>
    </row>
    <row r="77" spans="1:7" s="16" customFormat="1" ht="12" x14ac:dyDescent="0.2">
      <c r="A77" s="79" t="s">
        <v>94</v>
      </c>
      <c r="B77" s="98">
        <f>IFERROR(B75/B74/1000,)</f>
        <v>174.43130622389748</v>
      </c>
      <c r="C77" s="98">
        <f>IFERROR(C75/C74/1000,)</f>
        <v>188.86737801138852</v>
      </c>
      <c r="D77" s="98">
        <f>IFERROR(((B77/C77)-1)*100,IF(B77+C77&lt;&gt;0,100,0))</f>
        <v>-7.6434966903710428</v>
      </c>
      <c r="E77" s="98">
        <f>IFERROR(E75/E74/1000,)</f>
        <v>159.21477591072764</v>
      </c>
      <c r="F77" s="98">
        <f>IFERROR(F75/F74/1000,)</f>
        <v>145.72744122899894</v>
      </c>
      <c r="G77" s="98">
        <f>IFERROR(((E77/F77)-1)*100,IF(E77+F77&lt;&gt;0,100,0))</f>
        <v>9.2551784125094461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148</v>
      </c>
      <c r="C80" s="66">
        <v>124</v>
      </c>
      <c r="D80" s="98">
        <f>IFERROR(((B80/C80)-1)*100,IF(B80+C80&lt;&gt;0,100,0))</f>
        <v>19.354838709677423</v>
      </c>
      <c r="E80" s="66">
        <v>6010</v>
      </c>
      <c r="F80" s="66">
        <v>8635</v>
      </c>
      <c r="G80" s="98">
        <f>IFERROR(((E80/F80)-1)*100,IF(E80+F80&lt;&gt;0,100,0))</f>
        <v>-30.399536768963522</v>
      </c>
    </row>
    <row r="81" spans="1:7" s="16" customFormat="1" ht="12" x14ac:dyDescent="0.2">
      <c r="A81" s="79" t="s">
        <v>54</v>
      </c>
      <c r="B81" s="67">
        <v>14464305.186000001</v>
      </c>
      <c r="C81" s="66">
        <v>10320278.743000001</v>
      </c>
      <c r="D81" s="98">
        <f>IFERROR(((B81/C81)-1)*100,IF(B81+C81&lt;&gt;0,100,0))</f>
        <v>40.154210425864648</v>
      </c>
      <c r="E81" s="66">
        <v>510071094.86199999</v>
      </c>
      <c r="F81" s="66">
        <v>742604219.86500001</v>
      </c>
      <c r="G81" s="98">
        <f>IFERROR(((E81/F81)-1)*100,IF(E81+F81&lt;&gt;0,100,0))</f>
        <v>-31.313197364441702</v>
      </c>
    </row>
    <row r="82" spans="1:7" s="16" customFormat="1" ht="12" x14ac:dyDescent="0.2">
      <c r="A82" s="79" t="s">
        <v>55</v>
      </c>
      <c r="B82" s="67">
        <v>8424646.4709498305</v>
      </c>
      <c r="C82" s="66">
        <v>7778635.8180998499</v>
      </c>
      <c r="D82" s="98">
        <f>IFERROR(((B82/C82)-1)*100,IF(B82+C82&lt;&gt;0,100,0))</f>
        <v>8.3049350548948464</v>
      </c>
      <c r="E82" s="66">
        <v>167267376.94493699</v>
      </c>
      <c r="F82" s="66">
        <v>259569282.78590599</v>
      </c>
      <c r="G82" s="98">
        <f>IFERROR(((E82/F82)-1)*100,IF(E82+F82&lt;&gt;0,100,0))</f>
        <v>-35.559641283556672</v>
      </c>
    </row>
    <row r="83" spans="1:7" s="32" customFormat="1" x14ac:dyDescent="0.2">
      <c r="A83" s="79" t="s">
        <v>94</v>
      </c>
      <c r="B83" s="98">
        <f>IFERROR(B81/B80/1000,)</f>
        <v>97.731791797297305</v>
      </c>
      <c r="C83" s="98">
        <f>IFERROR(C81/C80/1000,)</f>
        <v>83.228054379032272</v>
      </c>
      <c r="D83" s="98">
        <f>IFERROR(((B83/C83)-1)*100,IF(B83+C83&lt;&gt;0,100,0))</f>
        <v>17.426500627075782</v>
      </c>
      <c r="E83" s="98">
        <f>IFERROR(E81/E80/1000,)</f>
        <v>84.870398479534103</v>
      </c>
      <c r="F83" s="98">
        <f>IFERROR(F81/F80/1000,)</f>
        <v>85.999330615518232</v>
      </c>
      <c r="G83" s="98">
        <f>IFERROR(((E83/F83)-1)*100,IF(E83+F83&lt;&gt;0,100,0))</f>
        <v>-1.3127220036529219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8075</v>
      </c>
      <c r="C86" s="64">
        <f>C68+C74+C80</f>
        <v>8030</v>
      </c>
      <c r="D86" s="98">
        <f>IFERROR(((B86/C86)-1)*100,IF(B86+C86&lt;&gt;0,100,0))</f>
        <v>0.5603985056039873</v>
      </c>
      <c r="E86" s="64">
        <f>E68+E74+E80</f>
        <v>356230</v>
      </c>
      <c r="F86" s="64">
        <f>F68+F74+F80</f>
        <v>375146</v>
      </c>
      <c r="G86" s="98">
        <f>IFERROR(((E86/F86)-1)*100,IF(E86+F86&lt;&gt;0,100,0))</f>
        <v>-5.0423035298257197</v>
      </c>
    </row>
    <row r="87" spans="1:7" s="62" customFormat="1" ht="12" x14ac:dyDescent="0.2">
      <c r="A87" s="79" t="s">
        <v>54</v>
      </c>
      <c r="B87" s="64">
        <f t="shared" ref="B87:C87" si="1">B69+B75+B81</f>
        <v>617510129.88199997</v>
      </c>
      <c r="C87" s="64">
        <f t="shared" si="1"/>
        <v>636672858.824</v>
      </c>
      <c r="D87" s="98">
        <f>IFERROR(((B87/C87)-1)*100,IF(B87+C87&lt;&gt;0,100,0))</f>
        <v>-3.0098234401566226</v>
      </c>
      <c r="E87" s="64">
        <f t="shared" ref="E87:F87" si="2">E69+E75+E81</f>
        <v>25264908784.303997</v>
      </c>
      <c r="F87" s="64">
        <f t="shared" si="2"/>
        <v>25239038071.306004</v>
      </c>
      <c r="G87" s="98">
        <f>IFERROR(((E87/F87)-1)*100,IF(E87+F87&lt;&gt;0,100,0))</f>
        <v>0.10250276941974334</v>
      </c>
    </row>
    <row r="88" spans="1:7" s="62" customFormat="1" ht="12" x14ac:dyDescent="0.2">
      <c r="A88" s="79" t="s">
        <v>55</v>
      </c>
      <c r="B88" s="64">
        <f t="shared" ref="B88:C88" si="3">B70+B76+B82</f>
        <v>598216168.3632499</v>
      </c>
      <c r="C88" s="64">
        <f t="shared" si="3"/>
        <v>619707518.83148992</v>
      </c>
      <c r="D88" s="98">
        <f>IFERROR(((B88/C88)-1)*100,IF(B88+C88&lt;&gt;0,100,0))</f>
        <v>-3.4679828491937181</v>
      </c>
      <c r="E88" s="64">
        <f t="shared" ref="E88:F88" si="4">E70+E76+E82</f>
        <v>24229641538.279598</v>
      </c>
      <c r="F88" s="64">
        <f t="shared" si="4"/>
        <v>24048192760.042049</v>
      </c>
      <c r="G88" s="98">
        <f>IFERROR(((E88/F88)-1)*100,IF(E88+F88&lt;&gt;0,100,0))</f>
        <v>0.75452147297754291</v>
      </c>
    </row>
    <row r="89" spans="1:7" s="63" customFormat="1" x14ac:dyDescent="0.2">
      <c r="A89" s="79" t="s">
        <v>95</v>
      </c>
      <c r="B89" s="98">
        <f>IFERROR((B75/B87)*100,IF(B75+B87&lt;&gt;0,100,0))</f>
        <v>74.940674333622681</v>
      </c>
      <c r="C89" s="98">
        <f>IFERROR((C75/C87)*100,IF(C75+C87&lt;&gt;0,100,0))</f>
        <v>67.724612102429091</v>
      </c>
      <c r="D89" s="98">
        <f>IFERROR(((B89/C89)-1)*100,IF(B89+C89&lt;&gt;0,100,0))</f>
        <v>10.655007104772718</v>
      </c>
      <c r="E89" s="98">
        <f>IFERROR((E75/E87)*100,IF(E75+E87&lt;&gt;0,100,0))</f>
        <v>68.953197097718771</v>
      </c>
      <c r="F89" s="98">
        <f>IFERROR((F75/F87)*100,IF(F75+F87&lt;&gt;0,100,0))</f>
        <v>63.825739962134911</v>
      </c>
      <c r="G89" s="98">
        <f>IFERROR(((E89/F89)-1)*100,IF(E89+F89&lt;&gt;0,100,0))</f>
        <v>8.0335255629245594</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9756287.6060000006</v>
      </c>
      <c r="C95" s="129">
        <v>18921403.489</v>
      </c>
      <c r="D95" s="65">
        <f>B95-C95</f>
        <v>-9165115.8829999994</v>
      </c>
      <c r="E95" s="129">
        <v>812356393.76300001</v>
      </c>
      <c r="F95" s="129">
        <v>1031067306.7819999</v>
      </c>
      <c r="G95" s="80">
        <f>E95-F95</f>
        <v>-218710913.01899993</v>
      </c>
    </row>
    <row r="96" spans="1:7" s="16" customFormat="1" ht="13.5" x14ac:dyDescent="0.2">
      <c r="A96" s="79" t="s">
        <v>88</v>
      </c>
      <c r="B96" s="66">
        <v>18961786.772999998</v>
      </c>
      <c r="C96" s="129">
        <v>17505948.311000001</v>
      </c>
      <c r="D96" s="65">
        <f>B96-C96</f>
        <v>1455838.4619999975</v>
      </c>
      <c r="E96" s="129">
        <v>894468256.94099998</v>
      </c>
      <c r="F96" s="129">
        <v>1094102951.8840001</v>
      </c>
      <c r="G96" s="80">
        <f>E96-F96</f>
        <v>-199634694.94300008</v>
      </c>
    </row>
    <row r="97" spans="1:7" s="28" customFormat="1" ht="12" x14ac:dyDescent="0.2">
      <c r="A97" s="81" t="s">
        <v>16</v>
      </c>
      <c r="B97" s="65">
        <f>B95-B96</f>
        <v>-9205499.1669999976</v>
      </c>
      <c r="C97" s="65">
        <f>C95-C96</f>
        <v>1415455.1779999994</v>
      </c>
      <c r="D97" s="82"/>
      <c r="E97" s="65">
        <f>E95-E96</f>
        <v>-82111863.177999973</v>
      </c>
      <c r="F97" s="82">
        <f>F95-F96</f>
        <v>-63035645.102000117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806.85025602087205</v>
      </c>
      <c r="C104" s="131">
        <v>720.40135985751795</v>
      </c>
      <c r="D104" s="98">
        <f>IFERROR(((B104/C104)-1)*100,IF(B104+C104&lt;&gt;0,100,0))</f>
        <v>12.000101746122759</v>
      </c>
      <c r="E104" s="84"/>
      <c r="F104" s="130">
        <v>806.85025602087205</v>
      </c>
      <c r="G104" s="130">
        <v>806.29997743412503</v>
      </c>
    </row>
    <row r="105" spans="1:7" s="16" customFormat="1" ht="12" x14ac:dyDescent="0.2">
      <c r="A105" s="79" t="s">
        <v>50</v>
      </c>
      <c r="B105" s="130">
        <v>796.63025402303401</v>
      </c>
      <c r="C105" s="131">
        <v>711.57767016810396</v>
      </c>
      <c r="D105" s="98">
        <f>IFERROR(((B105/C105)-1)*100,IF(B105+C105&lt;&gt;0,100,0))</f>
        <v>11.952677468762785</v>
      </c>
      <c r="E105" s="84"/>
      <c r="F105" s="130">
        <v>796.63025402303401</v>
      </c>
      <c r="G105" s="130">
        <v>796.16280189686802</v>
      </c>
    </row>
    <row r="106" spans="1:7" s="16" customFormat="1" ht="12" x14ac:dyDescent="0.2">
      <c r="A106" s="79" t="s">
        <v>51</v>
      </c>
      <c r="B106" s="130">
        <v>851.18807970482601</v>
      </c>
      <c r="C106" s="131">
        <v>756.89349194593296</v>
      </c>
      <c r="D106" s="98">
        <f>IFERROR(((B106/C106)-1)*100,IF(B106+C106&lt;&gt;0,100,0))</f>
        <v>12.458105237034967</v>
      </c>
      <c r="E106" s="84"/>
      <c r="F106" s="130">
        <v>851.18807970482601</v>
      </c>
      <c r="G106" s="130">
        <v>849.952501572806</v>
      </c>
    </row>
    <row r="107" spans="1:7" s="28" customFormat="1" ht="12" x14ac:dyDescent="0.2">
      <c r="A107" s="81" t="s">
        <v>52</v>
      </c>
      <c r="B107" s="85"/>
      <c r="C107" s="84"/>
      <c r="D107" s="86"/>
      <c r="E107" s="84"/>
      <c r="F107" s="71"/>
      <c r="G107" s="71"/>
    </row>
    <row r="108" spans="1:7" s="16" customFormat="1" ht="12" x14ac:dyDescent="0.2">
      <c r="A108" s="79" t="s">
        <v>56</v>
      </c>
      <c r="B108" s="130">
        <v>606.452016268394</v>
      </c>
      <c r="C108" s="131">
        <v>581.34701436860996</v>
      </c>
      <c r="D108" s="98">
        <f>IFERROR(((B108/C108)-1)*100,IF(B108+C108&lt;&gt;0,100,0))</f>
        <v>4.3184193397896919</v>
      </c>
      <c r="E108" s="84"/>
      <c r="F108" s="130">
        <v>606.452016268394</v>
      </c>
      <c r="G108" s="130">
        <v>606.32392321746499</v>
      </c>
    </row>
    <row r="109" spans="1:7" s="16" customFormat="1" ht="12" x14ac:dyDescent="0.2">
      <c r="A109" s="79" t="s">
        <v>57</v>
      </c>
      <c r="B109" s="130">
        <v>801.14949410387703</v>
      </c>
      <c r="C109" s="131">
        <v>755.04474375778398</v>
      </c>
      <c r="D109" s="98">
        <f>IFERROR(((B109/C109)-1)*100,IF(B109+C109&lt;&gt;0,100,0))</f>
        <v>6.1062275748896999</v>
      </c>
      <c r="E109" s="84"/>
      <c r="F109" s="130">
        <v>801.298174996841</v>
      </c>
      <c r="G109" s="130">
        <v>800.98717615695602</v>
      </c>
    </row>
    <row r="110" spans="1:7" s="16" customFormat="1" ht="12" x14ac:dyDescent="0.2">
      <c r="A110" s="79" t="s">
        <v>59</v>
      </c>
      <c r="B110" s="130">
        <v>912.21896578283997</v>
      </c>
      <c r="C110" s="131">
        <v>820.82634911649905</v>
      </c>
      <c r="D110" s="98">
        <f>IFERROR(((B110/C110)-1)*100,IF(B110+C110&lt;&gt;0,100,0))</f>
        <v>11.134220625923108</v>
      </c>
      <c r="E110" s="84"/>
      <c r="F110" s="130">
        <v>913.724514874345</v>
      </c>
      <c r="G110" s="130">
        <v>912.21896578283997</v>
      </c>
    </row>
    <row r="111" spans="1:7" s="16" customFormat="1" ht="12" x14ac:dyDescent="0.2">
      <c r="A111" s="79" t="s">
        <v>58</v>
      </c>
      <c r="B111" s="130">
        <v>862.35999853096405</v>
      </c>
      <c r="C111" s="131">
        <v>738.954706345565</v>
      </c>
      <c r="D111" s="98">
        <f>IFERROR(((B111/C111)-1)*100,IF(B111+C111&lt;&gt;0,100,0))</f>
        <v>16.699980543555771</v>
      </c>
      <c r="E111" s="84"/>
      <c r="F111" s="130">
        <v>862.35999853096405</v>
      </c>
      <c r="G111" s="130">
        <v>860.36834482575898</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1</v>
      </c>
      <c r="D119" s="98">
        <f>IFERROR(((B119/C119)-1)*100,IF(B119+C119&lt;&gt;0,100,0))</f>
        <v>-100</v>
      </c>
      <c r="E119" s="66">
        <v>16</v>
      </c>
      <c r="F119" s="66">
        <v>13</v>
      </c>
      <c r="G119" s="98">
        <f>IFERROR(((E119/F119)-1)*100,IF(E119+F119&lt;&gt;0,100,0))</f>
        <v>23.076923076923084</v>
      </c>
    </row>
    <row r="120" spans="1:7" s="16" customFormat="1" ht="12" x14ac:dyDescent="0.2">
      <c r="A120" s="79" t="s">
        <v>72</v>
      </c>
      <c r="B120" s="67">
        <v>82</v>
      </c>
      <c r="C120" s="66">
        <v>114</v>
      </c>
      <c r="D120" s="98">
        <f>IFERROR(((B120/C120)-1)*100,IF(B120+C120&lt;&gt;0,100,0))</f>
        <v>-28.07017543859649</v>
      </c>
      <c r="E120" s="66">
        <v>7947</v>
      </c>
      <c r="F120" s="66">
        <v>11446</v>
      </c>
      <c r="G120" s="98">
        <f>IFERROR(((E120/F120)-1)*100,IF(E120+F120&lt;&gt;0,100,0))</f>
        <v>-30.569631312248823</v>
      </c>
    </row>
    <row r="121" spans="1:7" s="16" customFormat="1" ht="12" x14ac:dyDescent="0.2">
      <c r="A121" s="79" t="s">
        <v>74</v>
      </c>
      <c r="B121" s="67">
        <v>0</v>
      </c>
      <c r="C121" s="66">
        <v>1</v>
      </c>
      <c r="D121" s="98">
        <f>IFERROR(((B121/C121)-1)*100,IF(B121+C121&lt;&gt;0,100,0))</f>
        <v>-100</v>
      </c>
      <c r="E121" s="66">
        <v>309</v>
      </c>
      <c r="F121" s="66">
        <v>329</v>
      </c>
      <c r="G121" s="98">
        <f>IFERROR(((E121/F121)-1)*100,IF(E121+F121&lt;&gt;0,100,0))</f>
        <v>-6.0790273556231007</v>
      </c>
    </row>
    <row r="122" spans="1:7" s="28" customFormat="1" ht="12" x14ac:dyDescent="0.2">
      <c r="A122" s="81" t="s">
        <v>34</v>
      </c>
      <c r="B122" s="82">
        <f>SUM(B119:B121)</f>
        <v>82</v>
      </c>
      <c r="C122" s="82">
        <f>SUM(C119:C121)</f>
        <v>116</v>
      </c>
      <c r="D122" s="98">
        <f>IFERROR(((B122/C122)-1)*100,IF(B122+C122&lt;&gt;0,100,0))</f>
        <v>-29.31034482758621</v>
      </c>
      <c r="E122" s="82">
        <f>SUM(E119:E121)</f>
        <v>8272</v>
      </c>
      <c r="F122" s="82">
        <f>SUM(F119:F121)</f>
        <v>11788</v>
      </c>
      <c r="G122" s="98">
        <f>IFERROR(((E122/F122)-1)*100,IF(E122+F122&lt;&gt;0,100,0))</f>
        <v>-29.826942653545974</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28</v>
      </c>
      <c r="C125" s="66">
        <v>13</v>
      </c>
      <c r="D125" s="98">
        <f>IFERROR(((B125/C125)-1)*100,IF(B125+C125&lt;&gt;0,100,0))</f>
        <v>115.38461538461537</v>
      </c>
      <c r="E125" s="66">
        <v>831</v>
      </c>
      <c r="F125" s="66">
        <v>1218</v>
      </c>
      <c r="G125" s="98">
        <f>IFERROR(((E125/F125)-1)*100,IF(E125+F125&lt;&gt;0,100,0))</f>
        <v>-31.773399014778324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28</v>
      </c>
      <c r="C127" s="82">
        <f>SUM(C125:C126)</f>
        <v>13</v>
      </c>
      <c r="D127" s="98">
        <f>IFERROR(((B127/C127)-1)*100,IF(B127+C127&lt;&gt;0,100,0))</f>
        <v>115.38461538461537</v>
      </c>
      <c r="E127" s="82">
        <f>SUM(E125:E126)</f>
        <v>831</v>
      </c>
      <c r="F127" s="82">
        <f>SUM(F125:F126)</f>
        <v>1218</v>
      </c>
      <c r="G127" s="98">
        <f>IFERROR(((E127/F127)-1)*100,IF(E127+F127&lt;&gt;0,100,0))</f>
        <v>-31.773399014778324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10000</v>
      </c>
      <c r="D130" s="98">
        <f>IFERROR(((B130/C130)-1)*100,IF(B130+C130&lt;&gt;0,100,0))</f>
        <v>-100</v>
      </c>
      <c r="E130" s="66">
        <v>210940</v>
      </c>
      <c r="F130" s="66">
        <v>110085</v>
      </c>
      <c r="G130" s="98">
        <f>IFERROR(((E130/F130)-1)*100,IF(E130+F130&lt;&gt;0,100,0))</f>
        <v>91.615569786982775</v>
      </c>
    </row>
    <row r="131" spans="1:7" s="16" customFormat="1" ht="12" x14ac:dyDescent="0.2">
      <c r="A131" s="79" t="s">
        <v>72</v>
      </c>
      <c r="B131" s="67">
        <v>12672</v>
      </c>
      <c r="C131" s="66">
        <v>10093</v>
      </c>
      <c r="D131" s="98">
        <f>IFERROR(((B131/C131)-1)*100,IF(B131+C131&lt;&gt;0,100,0))</f>
        <v>25.552363023877934</v>
      </c>
      <c r="E131" s="66">
        <v>8565570</v>
      </c>
      <c r="F131" s="66">
        <v>9348342</v>
      </c>
      <c r="G131" s="98">
        <f>IFERROR(((E131/F131)-1)*100,IF(E131+F131&lt;&gt;0,100,0))</f>
        <v>-8.3733778674336072</v>
      </c>
    </row>
    <row r="132" spans="1:7" s="16" customFormat="1" ht="12" x14ac:dyDescent="0.2">
      <c r="A132" s="79" t="s">
        <v>74</v>
      </c>
      <c r="B132" s="67">
        <v>0</v>
      </c>
      <c r="C132" s="66">
        <v>17</v>
      </c>
      <c r="D132" s="98">
        <f>IFERROR(((B132/C132)-1)*100,IF(B132+C132&lt;&gt;0,100,0))</f>
        <v>-100</v>
      </c>
      <c r="E132" s="66">
        <v>13357</v>
      </c>
      <c r="F132" s="66">
        <v>18984</v>
      </c>
      <c r="G132" s="98">
        <f>IFERROR(((E132/F132)-1)*100,IF(E132+F132&lt;&gt;0,100,0))</f>
        <v>-29.640750105351877</v>
      </c>
    </row>
    <row r="133" spans="1:7" s="16" customFormat="1" ht="12" x14ac:dyDescent="0.2">
      <c r="A133" s="81" t="s">
        <v>34</v>
      </c>
      <c r="B133" s="82">
        <f>SUM(B130:B132)</f>
        <v>12672</v>
      </c>
      <c r="C133" s="82">
        <f>SUM(C130:C132)</f>
        <v>20110</v>
      </c>
      <c r="D133" s="98">
        <f>IFERROR(((B133/C133)-1)*100,IF(B133+C133&lt;&gt;0,100,0))</f>
        <v>-36.986573843858771</v>
      </c>
      <c r="E133" s="82">
        <f>SUM(E130:E132)</f>
        <v>8789867</v>
      </c>
      <c r="F133" s="82">
        <f>SUM(F130:F132)</f>
        <v>9477411</v>
      </c>
      <c r="G133" s="98">
        <f>IFERROR(((E133/F133)-1)*100,IF(E133+F133&lt;&gt;0,100,0))</f>
        <v>-7.2545550678344561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20600</v>
      </c>
      <c r="C136" s="66">
        <v>8000</v>
      </c>
      <c r="D136" s="98">
        <f>IFERROR(((B136/C136)-1)*100,)</f>
        <v>157.50000000000003</v>
      </c>
      <c r="E136" s="66">
        <v>411380</v>
      </c>
      <c r="F136" s="66">
        <v>564418</v>
      </c>
      <c r="G136" s="98">
        <f>IFERROR(((E136/F136)-1)*100,)</f>
        <v>-27.114301811777796</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20600</v>
      </c>
      <c r="C138" s="82">
        <f>SUM(C136:C137)</f>
        <v>8000</v>
      </c>
      <c r="D138" s="98">
        <f>IFERROR(((B138/C138)-1)*100,)</f>
        <v>157.50000000000003</v>
      </c>
      <c r="E138" s="82">
        <f>SUM(E136:E137)</f>
        <v>411380</v>
      </c>
      <c r="F138" s="82">
        <f>SUM(F136:F137)</f>
        <v>564418</v>
      </c>
      <c r="G138" s="98">
        <f>IFERROR(((E138/F138)-1)*100,)</f>
        <v>-27.114301811777796</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241605</v>
      </c>
      <c r="D141" s="98">
        <f>IFERROR(((B141/C141)-1)*100,IF(B141+C141&lt;&gt;0,100,0))</f>
        <v>-100</v>
      </c>
      <c r="E141" s="66">
        <v>5062317.8650000002</v>
      </c>
      <c r="F141" s="66">
        <v>2654433.5237500002</v>
      </c>
      <c r="G141" s="98">
        <f>IFERROR(((E141/F141)-1)*100,IF(E141+F141&lt;&gt;0,100,0))</f>
        <v>90.7117966867864</v>
      </c>
    </row>
    <row r="142" spans="1:7" s="32" customFormat="1" x14ac:dyDescent="0.2">
      <c r="A142" s="79" t="s">
        <v>72</v>
      </c>
      <c r="B142" s="67">
        <v>1220709.1211900001</v>
      </c>
      <c r="C142" s="66">
        <v>1016241.55404</v>
      </c>
      <c r="D142" s="98">
        <f>IFERROR(((B142/C142)-1)*100,IF(B142+C142&lt;&gt;0,100,0))</f>
        <v>20.119977020931003</v>
      </c>
      <c r="E142" s="66">
        <v>805452335.18858004</v>
      </c>
      <c r="F142" s="66">
        <v>865490364.69263995</v>
      </c>
      <c r="G142" s="98">
        <f>IFERROR(((E142/F142)-1)*100,IF(E142+F142&lt;&gt;0,100,0))</f>
        <v>-6.9368801725922307</v>
      </c>
    </row>
    <row r="143" spans="1:7" s="32" customFormat="1" x14ac:dyDescent="0.2">
      <c r="A143" s="79" t="s">
        <v>74</v>
      </c>
      <c r="B143" s="67">
        <v>0</v>
      </c>
      <c r="C143" s="66">
        <v>122692.91</v>
      </c>
      <c r="D143" s="98">
        <f>IFERROR(((B143/C143)-1)*100,IF(B143+C143&lt;&gt;0,100,0))</f>
        <v>-100</v>
      </c>
      <c r="E143" s="66">
        <v>75825078.480000004</v>
      </c>
      <c r="F143" s="66">
        <v>92644977.780000001</v>
      </c>
      <c r="G143" s="98">
        <f>IFERROR(((E143/F143)-1)*100,IF(E143+F143&lt;&gt;0,100,0))</f>
        <v>-18.155219746440522</v>
      </c>
    </row>
    <row r="144" spans="1:7" s="16" customFormat="1" ht="12" x14ac:dyDescent="0.2">
      <c r="A144" s="81" t="s">
        <v>34</v>
      </c>
      <c r="B144" s="82">
        <f>SUM(B141:B143)</f>
        <v>1220709.1211900001</v>
      </c>
      <c r="C144" s="82">
        <f>SUM(C141:C143)</f>
        <v>1380539.4640399998</v>
      </c>
      <c r="D144" s="98">
        <f>IFERROR(((B144/C144)-1)*100,IF(B144+C144&lt;&gt;0,100,0))</f>
        <v>-11.577383118210427</v>
      </c>
      <c r="E144" s="82">
        <f>SUM(E141:E143)</f>
        <v>886339731.53358006</v>
      </c>
      <c r="F144" s="82">
        <f>SUM(F141:F143)</f>
        <v>960789775.99638987</v>
      </c>
      <c r="G144" s="98">
        <f>IFERROR(((E144/F144)-1)*100,IF(E144+F144&lt;&gt;0,100,0))</f>
        <v>-7.7488381249270821</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16394.2</v>
      </c>
      <c r="C147" s="66">
        <v>21621</v>
      </c>
      <c r="D147" s="98">
        <f>IFERROR(((B147/C147)-1)*100,IF(B147+C147&lt;&gt;0,100,0))</f>
        <v>-24.174645021044348</v>
      </c>
      <c r="E147" s="66">
        <v>745586.14833</v>
      </c>
      <c r="F147" s="66">
        <v>1049565.1488900001</v>
      </c>
      <c r="G147" s="98">
        <f>IFERROR(((E147/F147)-1)*100,IF(E147+F147&lt;&gt;0,100,0))</f>
        <v>-28.962375597311173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16394.2</v>
      </c>
      <c r="C149" s="82">
        <f>SUM(C147:C148)</f>
        <v>21621</v>
      </c>
      <c r="D149" s="98">
        <f>IFERROR(((B149/C149)-1)*100,IF(B149+C149&lt;&gt;0,100,0))</f>
        <v>-24.174645021044348</v>
      </c>
      <c r="E149" s="82">
        <f>SUM(E147:E148)</f>
        <v>745586.14833</v>
      </c>
      <c r="F149" s="82">
        <f>SUM(F147:F148)</f>
        <v>1049565.1488900001</v>
      </c>
      <c r="G149" s="98">
        <f>IFERROR(((E149/F149)-1)*100,IF(E149+F149&lt;&gt;0,100,0))</f>
        <v>-28.962375597311173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50540</v>
      </c>
      <c r="C152" s="66">
        <v>60010</v>
      </c>
      <c r="D152" s="98">
        <f>IFERROR(((B152/C152)-1)*100,IF(B152+C152&lt;&gt;0,100,0))</f>
        <v>-15.780703216130643</v>
      </c>
      <c r="E152" s="78"/>
      <c r="F152" s="78"/>
      <c r="G152" s="65"/>
    </row>
    <row r="153" spans="1:7" s="16" customFormat="1" ht="12" x14ac:dyDescent="0.2">
      <c r="A153" s="79" t="s">
        <v>72</v>
      </c>
      <c r="B153" s="67">
        <v>948855</v>
      </c>
      <c r="C153" s="66">
        <v>975697</v>
      </c>
      <c r="D153" s="98">
        <f>IFERROR(((B153/C153)-1)*100,IF(B153+C153&lt;&gt;0,100,0))</f>
        <v>-2.7510589865501256</v>
      </c>
      <c r="E153" s="78"/>
      <c r="F153" s="78"/>
      <c r="G153" s="65"/>
    </row>
    <row r="154" spans="1:7" s="16" customFormat="1" ht="12" x14ac:dyDescent="0.2">
      <c r="A154" s="79" t="s">
        <v>74</v>
      </c>
      <c r="B154" s="67">
        <v>1617</v>
      </c>
      <c r="C154" s="66">
        <v>2437</v>
      </c>
      <c r="D154" s="98">
        <f>IFERROR(((B154/C154)-1)*100,IF(B154+C154&lt;&gt;0,100,0))</f>
        <v>-33.647927780057451</v>
      </c>
      <c r="E154" s="78"/>
      <c r="F154" s="78"/>
      <c r="G154" s="65"/>
    </row>
    <row r="155" spans="1:7" s="28" customFormat="1" ht="12" x14ac:dyDescent="0.2">
      <c r="A155" s="81" t="s">
        <v>34</v>
      </c>
      <c r="B155" s="82">
        <f>SUM(B152:B154)</f>
        <v>1001012</v>
      </c>
      <c r="C155" s="82">
        <f>SUM(C152:C154)</f>
        <v>1038144</v>
      </c>
      <c r="D155" s="98">
        <f>IFERROR(((B155/C155)-1)*100,IF(B155+C155&lt;&gt;0,100,0))</f>
        <v>-3.5767677701744605</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143864</v>
      </c>
      <c r="C158" s="66">
        <v>232377</v>
      </c>
      <c r="D158" s="98">
        <f>IFERROR(((B158/C158)-1)*100,IF(B158+C158&lt;&gt;0,100,0))</f>
        <v>-38.090258502347474</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143864</v>
      </c>
      <c r="C160" s="82">
        <f>SUM(C158:C159)</f>
        <v>232377</v>
      </c>
      <c r="D160" s="98">
        <f>IFERROR(((B160/C160)-1)*100,IF(B160+C160&lt;&gt;0,100,0))</f>
        <v>-38.090258502347474</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6041</v>
      </c>
      <c r="C168" s="113">
        <v>6702</v>
      </c>
      <c r="D168" s="111">
        <f>IFERROR(((B168/C168)-1)*100,IF(B168+C168&lt;&gt;0,100,0))</f>
        <v>-9.8627275440167139</v>
      </c>
      <c r="E168" s="113">
        <v>329605</v>
      </c>
      <c r="F168" s="113">
        <v>348582</v>
      </c>
      <c r="G168" s="111">
        <f>IFERROR(((E168/F168)-1)*100,IF(E168+F168&lt;&gt;0,100,0))</f>
        <v>-5.4440562048527985</v>
      </c>
    </row>
    <row r="169" spans="1:7" x14ac:dyDescent="0.2">
      <c r="A169" s="101" t="s">
        <v>32</v>
      </c>
      <c r="B169" s="112">
        <v>37334</v>
      </c>
      <c r="C169" s="113">
        <v>51661</v>
      </c>
      <c r="D169" s="111">
        <f t="shared" ref="D169:D171" si="5">IFERROR(((B169/C169)-1)*100,IF(B169+C169&lt;&gt;0,100,0))</f>
        <v>-27.73271907241439</v>
      </c>
      <c r="E169" s="113">
        <v>2390455</v>
      </c>
      <c r="F169" s="113">
        <v>2299531</v>
      </c>
      <c r="G169" s="111">
        <f>IFERROR(((E169/F169)-1)*100,IF(E169+F169&lt;&gt;0,100,0))</f>
        <v>3.9540236683045293</v>
      </c>
    </row>
    <row r="170" spans="1:7" x14ac:dyDescent="0.2">
      <c r="A170" s="101" t="s">
        <v>92</v>
      </c>
      <c r="B170" s="112">
        <v>11766207</v>
      </c>
      <c r="C170" s="113">
        <v>16225506</v>
      </c>
      <c r="D170" s="111">
        <f t="shared" si="5"/>
        <v>-27.48326616131417</v>
      </c>
      <c r="E170" s="113">
        <v>786642098</v>
      </c>
      <c r="F170" s="113">
        <v>621254255</v>
      </c>
      <c r="G170" s="111">
        <f>IFERROR(((E170/F170)-1)*100,IF(E170+F170&lt;&gt;0,100,0))</f>
        <v>26.621603259683102</v>
      </c>
    </row>
    <row r="171" spans="1:7" x14ac:dyDescent="0.2">
      <c r="A171" s="101" t="s">
        <v>93</v>
      </c>
      <c r="B171" s="112">
        <v>135786</v>
      </c>
      <c r="C171" s="113">
        <v>151017</v>
      </c>
      <c r="D171" s="111">
        <f t="shared" si="5"/>
        <v>-10.085619499791409</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201</v>
      </c>
      <c r="C174" s="113">
        <v>268</v>
      </c>
      <c r="D174" s="111">
        <f t="shared" ref="D174:D177" si="6">IFERROR(((B174/C174)-1)*100,IF(B174+C174&lt;&gt;0,100,0))</f>
        <v>-25</v>
      </c>
      <c r="E174" s="113">
        <v>15739</v>
      </c>
      <c r="F174" s="113">
        <v>15227</v>
      </c>
      <c r="G174" s="111">
        <f t="shared" ref="G174" si="7">IFERROR(((E174/F174)-1)*100,IF(E174+F174&lt;&gt;0,100,0))</f>
        <v>3.3624482826558166</v>
      </c>
    </row>
    <row r="175" spans="1:7" x14ac:dyDescent="0.2">
      <c r="A175" s="101" t="s">
        <v>32</v>
      </c>
      <c r="B175" s="112">
        <v>2171</v>
      </c>
      <c r="C175" s="113">
        <v>4213</v>
      </c>
      <c r="D175" s="111">
        <f t="shared" si="6"/>
        <v>-48.469024448136722</v>
      </c>
      <c r="E175" s="113">
        <v>200317</v>
      </c>
      <c r="F175" s="113">
        <v>201849</v>
      </c>
      <c r="G175" s="111">
        <f t="shared" ref="G175" si="8">IFERROR(((E175/F175)-1)*100,IF(E175+F175&lt;&gt;0,100,0))</f>
        <v>-0.7589832003131014</v>
      </c>
    </row>
    <row r="176" spans="1:7" x14ac:dyDescent="0.2">
      <c r="A176" s="101" t="s">
        <v>92</v>
      </c>
      <c r="B176" s="112">
        <v>24183</v>
      </c>
      <c r="C176" s="113">
        <v>33658</v>
      </c>
      <c r="D176" s="111">
        <f t="shared" si="6"/>
        <v>-28.150811099887097</v>
      </c>
      <c r="E176" s="113">
        <v>3823076</v>
      </c>
      <c r="F176" s="113">
        <v>1846536</v>
      </c>
      <c r="G176" s="111">
        <f t="shared" ref="G176" si="9">IFERROR(((E176/F176)-1)*100,IF(E176+F176&lt;&gt;0,100,0))</f>
        <v>107.04042596515855</v>
      </c>
    </row>
    <row r="177" spans="1:7" x14ac:dyDescent="0.2">
      <c r="A177" s="101" t="s">
        <v>93</v>
      </c>
      <c r="B177" s="112">
        <v>49077</v>
      </c>
      <c r="C177" s="113">
        <v>49306</v>
      </c>
      <c r="D177" s="111">
        <f t="shared" si="6"/>
        <v>-0.46444651766519573</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2021-09-27T15:03:10Z</dcterms:modified>
</cp:coreProperties>
</file>