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D77" i="1" l="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<sst xmlns="http://schemas.openxmlformats.org/spreadsheetml/2006/main" count="265" uniqueCount="100">
  <si>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</si>
  <si>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</si>
  <si>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</si>
  <si>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</si>
  <si>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</si>
  <si>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</si>
  <si>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</si>
  <si>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</si>
  <si>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</si>
  <si>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</si>
  <si>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</si>
  <si>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</si>
  <si>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</si>
  <si>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</si>
  <si>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</si>
  <si>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</si>
  <si>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</si>
  <si>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</si>
  <si>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</si>
  <si>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</si>
  <si>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</si>
  <si>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</si>
  <si>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</si>
  <si>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</si>
  <si>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</si>
  <si>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</si>
  <si>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</si>
  <si>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</si>
  <si>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</si>
  <si>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</si>
  <si>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</si>
  <si>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</si>
  <si>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</si>
  <si>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</si>
  <si>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</si>
  <si>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</si>
  <si>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</si>
  <si>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</si>
  <si>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</si>
  <si>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</si>
  <si>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</si>
  <si>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</si>
  <si>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</si>
  <si>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</si>
  <si>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</si>
  <si>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</si>
  <si>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</si>
  <si>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</si>
  <si>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</si>
  <si>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</si>
  <si>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</si>
  <si>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</si>
  <si>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</si>
  <si>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</si>
  <si>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</si>
  <si>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</si>
  <si>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</si>
  <si>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</si>
  <si>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</si>
  <si>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</si>
  <si>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</si>
  <si>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</si>
  <si>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</si>
  <si>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</si>
  <si>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</si>
  <si>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</si>
  <si>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</si>
  <si>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</si>
  <si>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</si>
  <si>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</si>
  <si>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</si>
  <si>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</si>
  <si>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</si>
  <si>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</si>
  <si>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</si>
  <si>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</si>
  <si>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</si>
  <si>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</si>
  <si>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</si>
  <si>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</si>
  <si>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</si>
  <si>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</si>
  <si>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</si>
  <si>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</si>
  <si>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</si>
  <si>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</si>
  <si>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</si>
  <si>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</si>
  <si>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</si>
  <si>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</si>
  <si>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</si>
  <si>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</si>
  <si>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</si>
  <si>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</si>
  <si>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</si>
  <si>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</si>
  <si>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</si>
  <si>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 October 2021</t>
  </si>
  <si>
    <t>01.10.2021</t>
  </si>
  <si>
    <t>25.09.2020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</si>
</sst>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2055130</v>
      </c>
      <c r="C11" s="67">
        <v>1441175</v>
      </c>
      <c r="D11" s="98">
        <f>IFERROR(((B11/C11)-1)*100,IF(B11+C11&lt;&gt;0,100,0))</f>
        <v>42.601002654084333</v>
      </c>
      <c r="E11" s="67">
        <v>63490509</v>
      </c>
      <c r="F11" s="67">
        <v>71103443</v>
      </c>
      <c r="G11" s="98">
        <f>IFERROR(((E11/F11)-1)*100,IF(E11+F11&lt;&gt;0,100,0))</f>
        <v>-10.706842986492227</v>
      </c>
    </row>
    <row r="12" spans="1:7" s="16" customFormat="1" ht="12" x14ac:dyDescent="0.2">
      <c r="A12" s="64" t="s">
        <v>9</v>
      </c>
      <c r="B12" s="67">
        <v>2343024.3640000001</v>
      </c>
      <c r="C12" s="67">
        <v>1361305.1</v>
      </c>
      <c r="D12" s="98">
        <f>IFERROR(((B12/C12)-1)*100,IF(B12+C12&lt;&gt;0,100,0))</f>
        <v>72.116035119533436</v>
      </c>
      <c r="E12" s="67">
        <v>97092513.466999993</v>
      </c>
      <c r="F12" s="67">
        <v>87102214.930000007</v>
      </c>
      <c r="G12" s="98">
        <f>IFERROR(((E12/F12)-1)*100,IF(E12+F12&lt;&gt;0,100,0))</f>
        <v>11.46962628335999</v>
      </c>
    </row>
    <row r="13" spans="1:7" s="16" customFormat="1" ht="12" x14ac:dyDescent="0.2">
      <c r="A13" s="64" t="s">
        <v>10</v>
      </c>
      <c r="B13" s="67">
        <v>135130662.12308699</v>
      </c>
      <c r="C13" s="67">
        <v>75529587.437883601</v>
      </c>
      <c r="D13" s="98">
        <f>IFERROR(((B13/C13)-1)*100,IF(B13+C13&lt;&gt;0,100,0))</f>
        <v>78.91089665254691</v>
      </c>
      <c r="E13" s="67">
        <v>4600025900.9593697</v>
      </c>
      <c r="F13" s="67">
        <v>4385330604.7711601</v>
      </c>
      <c r="G13" s="98">
        <f>IFERROR(((E13/F13)-1)*100,IF(E13+F13&lt;&gt;0,100,0))</f>
        <v>4.8957607883570953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444</v>
      </c>
      <c r="C16" s="67">
        <v>198</v>
      </c>
      <c r="D16" s="98">
        <f>IFERROR(((B16/C16)-1)*100,IF(B16+C16&lt;&gt;0,100,0))</f>
        <v>124.24242424242422</v>
      </c>
      <c r="E16" s="67">
        <v>13594</v>
      </c>
      <c r="F16" s="67">
        <v>11861</v>
      </c>
      <c r="G16" s="98">
        <f>IFERROR(((E16/F16)-1)*100,IF(E16+F16&lt;&gt;0,100,0))</f>
        <v>14.610909704072172</v>
      </c>
    </row>
    <row r="17" spans="1:7" s="16" customFormat="1" ht="12" x14ac:dyDescent="0.2">
      <c r="A17" s="64" t="s">
        <v>9</v>
      </c>
      <c r="B17" s="67">
        <v>335884.43199999997</v>
      </c>
      <c r="C17" s="67">
        <v>71240.808999999994</v>
      </c>
      <c r="D17" s="98">
        <f>IFERROR(((B17/C17)-1)*100,IF(B17+C17&lt;&gt;0,100,0))</f>
        <v>371.47756561832415</v>
      </c>
      <c r="E17" s="67">
        <v>9457939.4250000007</v>
      </c>
      <c r="F17" s="67">
        <v>6977272.9780000001</v>
      </c>
      <c r="G17" s="98">
        <f>IFERROR(((E17/F17)-1)*100,IF(E17+F17&lt;&gt;0,100,0))</f>
        <v>35.553524347145029</v>
      </c>
    </row>
    <row r="18" spans="1:7" s="16" customFormat="1" ht="12" x14ac:dyDescent="0.2">
      <c r="A18" s="64" t="s">
        <v>10</v>
      </c>
      <c r="B18" s="67">
        <v>9367190.4226877205</v>
      </c>
      <c r="C18" s="67">
        <v>3498795.5305136</v>
      </c>
      <c r="D18" s="98">
        <f>IFERROR(((B18/C18)-1)*100,IF(B18+C18&lt;&gt;0,100,0))</f>
        <v>167.72614578345136</v>
      </c>
      <c r="E18" s="67">
        <v>411585223.42648399</v>
      </c>
      <c r="F18" s="67">
        <v>241453103.30080801</v>
      </c>
      <c r="G18" s="98">
        <f>IFERROR(((E18/F18)-1)*100,IF(E18+F18&lt;&gt;0,100,0))</f>
        <v>70.461765783859633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24962034.318909999</v>
      </c>
      <c r="C24" s="66">
        <v>9354003.5638699997</v>
      </c>
      <c r="D24" s="65">
        <f>B24-C24</f>
        <v>15608030.755039999</v>
      </c>
      <c r="E24" s="67">
        <v>805715341.01381004</v>
      </c>
      <c r="F24" s="67">
        <v>707276817.61663997</v>
      </c>
      <c r="G24" s="65">
        <f>E24-F24</f>
        <v>98438523.397170067</v>
      </c>
    </row>
    <row r="25" spans="1:7" s="16" customFormat="1" ht="12" x14ac:dyDescent="0.2">
      <c r="A25" s="68" t="s">
        <v>15</v>
      </c>
      <c r="B25" s="66">
        <v>22501035.687339999</v>
      </c>
      <c r="C25" s="66">
        <v>12784474.221410001</v>
      </c>
      <c r="D25" s="65">
        <f>B25-C25</f>
        <v>9716561.4659299981</v>
      </c>
      <c r="E25" s="67">
        <v>894110301.34785998</v>
      </c>
      <c r="F25" s="67">
        <v>806047706.14927006</v>
      </c>
      <c r="G25" s="65">
        <f>E25-F25</f>
        <v>88062595.198589921</v>
      </c>
    </row>
    <row r="26" spans="1:7" s="28" customFormat="1" ht="12" x14ac:dyDescent="0.2">
      <c r="A26" s="69" t="s">
        <v>16</v>
      </c>
      <c r="B26" s="70">
        <f>B24-B25</f>
        <v>2460998.6315700002</v>
      </c>
      <c r="C26" s="70">
        <f>C24-C25</f>
        <v>-3430470.657540001</v>
      </c>
      <c r="D26" s="70"/>
      <c r="E26" s="70">
        <f>E24-E25</f>
        <v>-88394960.33404994</v>
      </c>
      <c r="F26" s="70">
        <f>F24-F25</f>
        <v>-98770888.532630086</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63661.024227729999</v>
      </c>
      <c r="C33" s="126">
        <v>53587.112321840003</v>
      </c>
      <c r="D33" s="98">
        <f t="shared" ref="D33:D42" si="0">IFERROR(((B33/C33)-1)*100,IF(B33+C33&lt;&gt;0,100,0))</f>
        <v>18.799131861009542</v>
      </c>
      <c r="E33" s="64"/>
      <c r="F33" s="126">
        <v>64726.3</v>
      </c>
      <c r="G33" s="126">
        <v>63551.65</v>
      </c>
    </row>
    <row r="34" spans="1:7" s="16" customFormat="1" ht="12" x14ac:dyDescent="0.2">
      <c r="A34" s="64" t="s">
        <v>23</v>
      </c>
      <c r="B34" s="126">
        <v>76944.340087880002</v>
      </c>
      <c r="C34" s="126">
        <v>54259.846014019997</v>
      </c>
      <c r="D34" s="98">
        <f t="shared" si="0"/>
        <v>41.807147900859576</v>
      </c>
      <c r="E34" s="64"/>
      <c r="F34" s="126">
        <v>77756.929999999993</v>
      </c>
      <c r="G34" s="126">
        <v>76455.210000000006</v>
      </c>
    </row>
    <row r="35" spans="1:7" s="16" customFormat="1" ht="12" x14ac:dyDescent="0.2">
      <c r="A35" s="64" t="s">
        <v>24</v>
      </c>
      <c r="B35" s="126">
        <v>62624.898321549997</v>
      </c>
      <c r="C35" s="126">
        <v>36106.922994779998</v>
      </c>
      <c r="D35" s="98">
        <f t="shared" si="0"/>
        <v>73.44291101904119</v>
      </c>
      <c r="E35" s="64"/>
      <c r="F35" s="126">
        <v>63053.27</v>
      </c>
      <c r="G35" s="126">
        <v>61321.81</v>
      </c>
    </row>
    <row r="36" spans="1:7" s="16" customFormat="1" ht="12" x14ac:dyDescent="0.2">
      <c r="A36" s="64" t="s">
        <v>25</v>
      </c>
      <c r="B36" s="126">
        <v>57265.617569920003</v>
      </c>
      <c r="C36" s="126">
        <v>49547.741818560004</v>
      </c>
      <c r="D36" s="98">
        <f t="shared" si="0"/>
        <v>15.576644803757688</v>
      </c>
      <c r="E36" s="64"/>
      <c r="F36" s="126">
        <v>58341.38</v>
      </c>
      <c r="G36" s="126">
        <v>57213.62</v>
      </c>
    </row>
    <row r="37" spans="1:7" s="16" customFormat="1" ht="12" x14ac:dyDescent="0.2">
      <c r="A37" s="64" t="s">
        <v>79</v>
      </c>
      <c r="B37" s="126">
        <v>57212.349820509997</v>
      </c>
      <c r="C37" s="126">
        <v>53453.417720400001</v>
      </c>
      <c r="D37" s="98">
        <f t="shared" si="0"/>
        <v>7.0321641915806588</v>
      </c>
      <c r="E37" s="64"/>
      <c r="F37" s="126">
        <v>58539.92</v>
      </c>
      <c r="G37" s="126">
        <v>56359.27</v>
      </c>
    </row>
    <row r="38" spans="1:7" s="16" customFormat="1" ht="12" x14ac:dyDescent="0.2">
      <c r="A38" s="64" t="s">
        <v>26</v>
      </c>
      <c r="B38" s="126">
        <v>81115.951275900006</v>
      </c>
      <c r="C38" s="126">
        <v>72949.700216929996</v>
      </c>
      <c r="D38" s="98">
        <f t="shared" si="0"/>
        <v>11.194358626130185</v>
      </c>
      <c r="E38" s="64"/>
      <c r="F38" s="126">
        <v>83493.919999999998</v>
      </c>
      <c r="G38" s="126">
        <v>81064.710000000006</v>
      </c>
    </row>
    <row r="39" spans="1:7" s="16" customFormat="1" ht="12" x14ac:dyDescent="0.2">
      <c r="A39" s="64" t="s">
        <v>27</v>
      </c>
      <c r="B39" s="126">
        <v>14588.54462352</v>
      </c>
      <c r="C39" s="126">
        <v>9401.2820861799992</v>
      </c>
      <c r="D39" s="98">
        <f t="shared" si="0"/>
        <v>55.176118425010777</v>
      </c>
      <c r="E39" s="64"/>
      <c r="F39" s="126">
        <v>14776.84</v>
      </c>
      <c r="G39" s="126">
        <v>14072.72</v>
      </c>
    </row>
    <row r="40" spans="1:7" s="16" customFormat="1" ht="12" x14ac:dyDescent="0.2">
      <c r="A40" s="64" t="s">
        <v>28</v>
      </c>
      <c r="B40" s="126">
        <v>81798.004345659996</v>
      </c>
      <c r="C40" s="126">
        <v>67943.881729500004</v>
      </c>
      <c r="D40" s="98">
        <f t="shared" si="0"/>
        <v>20.390537401610921</v>
      </c>
      <c r="E40" s="64"/>
      <c r="F40" s="126">
        <v>83775.070000000007</v>
      </c>
      <c r="G40" s="126">
        <v>81675.56</v>
      </c>
    </row>
    <row r="41" spans="1:7" s="16" customFormat="1" ht="12" x14ac:dyDescent="0.2">
      <c r="A41" s="64" t="s">
        <v>29</v>
      </c>
      <c r="B41" s="72"/>
      <c r="C41" s="126">
        <v>5105.1025308300004</v>
      </c>
      <c r="D41" s="98">
        <f t="shared" si="0"/>
        <v>-100</v>
      </c>
      <c r="E41" s="64"/>
      <c r="F41" s="72"/>
      <c r="G41" s="72"/>
    </row>
    <row r="42" spans="1:7" s="16" customFormat="1" ht="12" x14ac:dyDescent="0.2">
      <c r="A42" s="64" t="s">
        <v>78</v>
      </c>
      <c r="B42" s="126">
        <v>1175.79072081</v>
      </c>
      <c r="C42" s="126">
        <v>836.29918049000003</v>
      </c>
      <c r="D42" s="98">
        <f t="shared" si="0"/>
        <v>40.594508309943201</v>
      </c>
      <c r="E42" s="64"/>
      <c r="F42" s="126">
        <v>1195.3800000000001</v>
      </c>
      <c r="G42" s="126">
        <v>1149.7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18226.5019443702</v>
      </c>
      <c r="D48" s="72"/>
      <c r="E48" s="127">
        <v>16420.952827381199</v>
      </c>
      <c r="F48" s="72"/>
      <c r="G48" s="98">
        <f>IFERROR(((C48/E48)-1)*100,IF(C48+E48&lt;&gt;0,100,0))</f>
        <v>10.995397989197864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3747</v>
      </c>
      <c r="D54" s="75"/>
      <c r="E54" s="128">
        <v>948975</v>
      </c>
      <c r="F54" s="128">
        <v>99649145.646068007</v>
      </c>
      <c r="G54" s="128">
        <v>9232482.5519999992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6521</v>
      </c>
      <c r="C68" s="66">
        <v>5527</v>
      </c>
      <c r="D68" s="98">
        <f>IFERROR(((B68/C68)-1)*100,IF(B68+C68&lt;&gt;0,100,0))</f>
        <v>17.984440021711599</v>
      </c>
      <c r="E68" s="66">
        <v>247392</v>
      </c>
      <c r="F68" s="66">
        <v>261496</v>
      </c>
      <c r="G68" s="98">
        <f>IFERROR(((E68/F68)-1)*100,IF(E68+F68&lt;&gt;0,100,0))</f>
        <v>-5.3935815461804371</v>
      </c>
    </row>
    <row r="69" spans="1:7" s="16" customFormat="1" ht="12" x14ac:dyDescent="0.2">
      <c r="A69" s="79" t="s">
        <v>54</v>
      </c>
      <c r="B69" s="67">
        <v>195178926.53200001</v>
      </c>
      <c r="C69" s="66">
        <v>189041905.292</v>
      </c>
      <c r="D69" s="98">
        <f>IFERROR(((B69/C69)-1)*100,IF(B69+C69&lt;&gt;0,100,0))</f>
        <v>3.2463813938611086</v>
      </c>
      <c r="E69" s="66">
        <v>7531940886.0089998</v>
      </c>
      <c r="F69" s="66">
        <v>8576472948.3970003</v>
      </c>
      <c r="G69" s="98">
        <f>IFERROR(((E69/F69)-1)*100,IF(E69+F69&lt;&gt;0,100,0))</f>
        <v>-12.179039899883669</v>
      </c>
    </row>
    <row r="70" spans="1:7" s="62" customFormat="1" ht="12" x14ac:dyDescent="0.2">
      <c r="A70" s="79" t="s">
        <v>55</v>
      </c>
      <c r="B70" s="67">
        <v>191249713.84097999</v>
      </c>
      <c r="C70" s="66">
        <v>177626379.46785</v>
      </c>
      <c r="D70" s="98">
        <f>IFERROR(((B70/C70)-1)*100,IF(B70+C70&lt;&gt;0,100,0))</f>
        <v>7.6696571837719496</v>
      </c>
      <c r="E70" s="66">
        <v>7419442084.1391096</v>
      </c>
      <c r="F70" s="66">
        <v>8261198581.0278997</v>
      </c>
      <c r="G70" s="98">
        <f>IFERROR(((E70/F70)-1)*100,IF(E70+F70&lt;&gt;0,100,0))</f>
        <v>-10.189278088798282</v>
      </c>
    </row>
    <row r="71" spans="1:7" s="16" customFormat="1" ht="12" x14ac:dyDescent="0.2">
      <c r="A71" s="79" t="s">
        <v>94</v>
      </c>
      <c r="B71" s="98">
        <f>IFERROR(B69/B68/1000,)</f>
        <v>29.930827562030366</v>
      </c>
      <c r="C71" s="98">
        <f>IFERROR(C69/C68/1000,)</f>
        <v>34.203348162113258</v>
      </c>
      <c r="D71" s="98">
        <f>IFERROR(((B71/C71)-1)*100,IF(B71+C71&lt;&gt;0,100,0))</f>
        <v>-12.491527378642786</v>
      </c>
      <c r="E71" s="98">
        <f>IFERROR(E69/E68/1000,)</f>
        <v>30.445369640121751</v>
      </c>
      <c r="F71" s="98">
        <f>IFERROR(F69/F68/1000,)</f>
        <v>32.797721373929242</v>
      </c>
      <c r="G71" s="98">
        <f>IFERROR(((E71/F71)-1)*100,IF(E71+F71&lt;&gt;0,100,0))</f>
        <v>-7.172302328531166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3080</v>
      </c>
      <c r="C74" s="66">
        <v>2600</v>
      </c>
      <c r="D74" s="98">
        <f>IFERROR(((B74/C74)-1)*100,IF(B74+C74&lt;&gt;0,100,0))</f>
        <v>18.461538461538463</v>
      </c>
      <c r="E74" s="66">
        <v>112495</v>
      </c>
      <c r="F74" s="66">
        <v>113142</v>
      </c>
      <c r="G74" s="98">
        <f>IFERROR(((E74/F74)-1)*100,IF(E74+F74&lt;&gt;0,100,0))</f>
        <v>-0.57184776652348113</v>
      </c>
    </row>
    <row r="75" spans="1:7" s="16" customFormat="1" ht="12" x14ac:dyDescent="0.2">
      <c r="A75" s="79" t="s">
        <v>54</v>
      </c>
      <c r="B75" s="67">
        <v>633911688.62800002</v>
      </c>
      <c r="C75" s="66">
        <v>444374665.89999998</v>
      </c>
      <c r="D75" s="98">
        <f>IFERROR(((B75/C75)-1)*100,IF(B75+C75&lt;&gt;0,100,0))</f>
        <v>42.652526634057168</v>
      </c>
      <c r="E75" s="66">
        <v>18054224539.228001</v>
      </c>
      <c r="F75" s="66">
        <v>16553377474.236</v>
      </c>
      <c r="G75" s="98">
        <f>IFERROR(((E75/F75)-1)*100,IF(E75+F75&lt;&gt;0,100,0))</f>
        <v>9.0667120189094277</v>
      </c>
    </row>
    <row r="76" spans="1:7" s="16" customFormat="1" ht="12" x14ac:dyDescent="0.2">
      <c r="A76" s="79" t="s">
        <v>55</v>
      </c>
      <c r="B76" s="67">
        <v>614956214.25547004</v>
      </c>
      <c r="C76" s="66">
        <v>427835500.85193998</v>
      </c>
      <c r="D76" s="98">
        <f>IFERROR(((B76/C76)-1)*100,IF(B76+C76&lt;&gt;0,100,0))</f>
        <v>43.73660274355926</v>
      </c>
      <c r="E76" s="66">
        <v>17451641322.438099</v>
      </c>
      <c r="F76" s="66">
        <v>16132886776.548</v>
      </c>
      <c r="G76" s="98">
        <f>IFERROR(((E76/F76)-1)*100,IF(E76+F76&lt;&gt;0,100,0))</f>
        <v>8.1743246832125536</v>
      </c>
    </row>
    <row r="77" spans="1:7" s="16" customFormat="1" ht="12" x14ac:dyDescent="0.2">
      <c r="A77" s="79" t="s">
        <v>94</v>
      </c>
      <c r="B77" s="98">
        <f>IFERROR(B75/B74/1000,)</f>
        <v>205.81548332077924</v>
      </c>
      <c r="C77" s="98">
        <f>IFERROR(C75/C74/1000,)</f>
        <v>170.91333303846153</v>
      </c>
      <c r="D77" s="98">
        <f>IFERROR(((B77/C77)-1)*100,IF(B77+C77&lt;&gt;0,100,0))</f>
        <v>20.420964041736568</v>
      </c>
      <c r="E77" s="98">
        <f>IFERROR(E75/E74/1000,)</f>
        <v>160.48912875441576</v>
      </c>
      <c r="F77" s="98">
        <f>IFERROR(F75/F74/1000,)</f>
        <v>146.30621231935092</v>
      </c>
      <c r="G77" s="98">
        <f>IFERROR(((E77/F77)-1)*100,IF(E77+F77&lt;&gt;0,100,0))</f>
        <v>9.6939946774829977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262</v>
      </c>
      <c r="C80" s="66">
        <v>140</v>
      </c>
      <c r="D80" s="98">
        <f>IFERROR(((B80/C80)-1)*100,IF(B80+C80&lt;&gt;0,100,0))</f>
        <v>87.142857142857139</v>
      </c>
      <c r="E80" s="66">
        <v>6276</v>
      </c>
      <c r="F80" s="66">
        <v>8775</v>
      </c>
      <c r="G80" s="98">
        <f>IFERROR(((E80/F80)-1)*100,IF(E80+F80&lt;&gt;0,100,0))</f>
        <v>-28.47863247863248</v>
      </c>
    </row>
    <row r="81" spans="1:7" s="16" customFormat="1" ht="12" x14ac:dyDescent="0.2">
      <c r="A81" s="79" t="s">
        <v>54</v>
      </c>
      <c r="B81" s="67">
        <v>24283144.710999999</v>
      </c>
      <c r="C81" s="66">
        <v>9258619.4069999997</v>
      </c>
      <c r="D81" s="98">
        <f>IFERROR(((B81/C81)-1)*100,IF(B81+C81&lt;&gt;0,100,0))</f>
        <v>162.27608721707122</v>
      </c>
      <c r="E81" s="66">
        <v>534494902.55800003</v>
      </c>
      <c r="F81" s="66">
        <v>751862839.27199996</v>
      </c>
      <c r="G81" s="98">
        <f>IFERROR(((E81/F81)-1)*100,IF(E81+F81&lt;&gt;0,100,0))</f>
        <v>-28.910583867194319</v>
      </c>
    </row>
    <row r="82" spans="1:7" s="16" customFormat="1" ht="12" x14ac:dyDescent="0.2">
      <c r="A82" s="79" t="s">
        <v>55</v>
      </c>
      <c r="B82" s="67">
        <v>8731464.1943996605</v>
      </c>
      <c r="C82" s="66">
        <v>2663803.3463798799</v>
      </c>
      <c r="D82" s="98">
        <f>IFERROR(((B82/C82)-1)*100,IF(B82+C82&lt;&gt;0,100,0))</f>
        <v>227.78186146007204</v>
      </c>
      <c r="E82" s="66">
        <v>176018917.85093701</v>
      </c>
      <c r="F82" s="66">
        <v>262233086.13228899</v>
      </c>
      <c r="G82" s="98">
        <f>IFERROR(((E82/F82)-1)*100,IF(E82+F82&lt;&gt;0,100,0))</f>
        <v>-32.876922417737717</v>
      </c>
    </row>
    <row r="83" spans="1:7" s="32" customFormat="1" x14ac:dyDescent="0.2">
      <c r="A83" s="79" t="s">
        <v>94</v>
      </c>
      <c r="B83" s="98">
        <f>IFERROR(B81/B80/1000,)</f>
        <v>92.683758438931292</v>
      </c>
      <c r="C83" s="98">
        <f>IFERROR(C81/C80/1000,)</f>
        <v>66.132995764285724</v>
      </c>
      <c r="D83" s="98">
        <f>IFERROR(((B83/C83)-1)*100,IF(B83+C83&lt;&gt;0,100,0))</f>
        <v>40.147527520572353</v>
      </c>
      <c r="E83" s="98">
        <f>IFERROR(E81/E80/1000,)</f>
        <v>85.164898431803692</v>
      </c>
      <c r="F83" s="98">
        <f>IFERROR(F81/F80/1000,)</f>
        <v>85.682374845811964</v>
      </c>
      <c r="G83" s="98">
        <f>IFERROR(((E83/F83)-1)*100,IF(E83+F83&lt;&gt;0,100,0))</f>
        <v>-0.60394732865363121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9863</v>
      </c>
      <c r="C86" s="64">
        <f>C68+C74+C80</f>
        <v>8267</v>
      </c>
      <c r="D86" s="98">
        <f>IFERROR(((B86/C86)-1)*100,IF(B86+C86&lt;&gt;0,100,0))</f>
        <v>19.305673158340397</v>
      </c>
      <c r="E86" s="64">
        <f>E68+E74+E80</f>
        <v>366163</v>
      </c>
      <c r="F86" s="64">
        <f>F68+F74+F80</f>
        <v>383413</v>
      </c>
      <c r="G86" s="98">
        <f>IFERROR(((E86/F86)-1)*100,IF(E86+F86&lt;&gt;0,100,0))</f>
        <v>-4.4990649769308781</v>
      </c>
    </row>
    <row r="87" spans="1:7" s="62" customFormat="1" ht="12" x14ac:dyDescent="0.2">
      <c r="A87" s="79" t="s">
        <v>54</v>
      </c>
      <c r="B87" s="64">
        <f t="shared" ref="B87:C87" si="1">B69+B75+B81</f>
        <v>853373759.87100005</v>
      </c>
      <c r="C87" s="64">
        <f t="shared" si="1"/>
        <v>642675190.59899986</v>
      </c>
      <c r="D87" s="98">
        <f>IFERROR(((B87/C87)-1)*100,IF(B87+C87&lt;&gt;0,100,0))</f>
        <v>32.784612251115597</v>
      </c>
      <c r="E87" s="64">
        <f t="shared" ref="E87:F87" si="2">E69+E75+E81</f>
        <v>26120660327.794998</v>
      </c>
      <c r="F87" s="64">
        <f t="shared" si="2"/>
        <v>25881713261.904999</v>
      </c>
      <c r="G87" s="98">
        <f>IFERROR(((E87/F87)-1)*100,IF(E87+F87&lt;&gt;0,100,0))</f>
        <v>0.92322739021184486</v>
      </c>
    </row>
    <row r="88" spans="1:7" s="62" customFormat="1" ht="12" x14ac:dyDescent="0.2">
      <c r="A88" s="79" t="s">
        <v>55</v>
      </c>
      <c r="B88" s="64">
        <f t="shared" ref="B88:C88" si="3">B70+B76+B82</f>
        <v>814937392.2908498</v>
      </c>
      <c r="C88" s="64">
        <f t="shared" si="3"/>
        <v>608125683.66616988</v>
      </c>
      <c r="D88" s="98">
        <f>IFERROR(((B88/C88)-1)*100,IF(B88+C88&lt;&gt;0,100,0))</f>
        <v>34.008053627646007</v>
      </c>
      <c r="E88" s="64">
        <f t="shared" ref="E88:F88" si="4">E70+E76+E82</f>
        <v>25047102324.428146</v>
      </c>
      <c r="F88" s="64">
        <f t="shared" si="4"/>
        <v>24656318443.708191</v>
      </c>
      <c r="G88" s="98">
        <f>IFERROR(((E88/F88)-1)*100,IF(E88+F88&lt;&gt;0,100,0))</f>
        <v>1.584923887206191</v>
      </c>
    </row>
    <row r="89" spans="1:7" s="63" customFormat="1" x14ac:dyDescent="0.2">
      <c r="A89" s="79" t="s">
        <v>95</v>
      </c>
      <c r="B89" s="98">
        <f>IFERROR((B75/B87)*100,IF(B75+B87&lt;&gt;0,100,0))</f>
        <v>74.28300686487303</v>
      </c>
      <c r="C89" s="98">
        <f>IFERROR((C75/C87)*100,IF(C75+C87&lt;&gt;0,100,0))</f>
        <v>69.144518475316346</v>
      </c>
      <c r="D89" s="98">
        <f>IFERROR(((B89/C89)-1)*100,IF(B89+C89&lt;&gt;0,100,0))</f>
        <v>7.4315195229699205</v>
      </c>
      <c r="E89" s="98">
        <f>IFERROR((E75/E87)*100,IF(E75+E87&lt;&gt;0,100,0))</f>
        <v>69.118560988354872</v>
      </c>
      <c r="F89" s="98">
        <f>IFERROR((F75/F87)*100,IF(F75+F87&lt;&gt;0,100,0))</f>
        <v>63.957811860162785</v>
      </c>
      <c r="G89" s="98">
        <f>IFERROR(((E89/F89)-1)*100,IF(E89+F89&lt;&gt;0,100,0))</f>
        <v>8.068989507451473</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18453849.919</v>
      </c>
      <c r="C95" s="129">
        <v>17193523.028999999</v>
      </c>
      <c r="D95" s="65">
        <f>B95-C95</f>
        <v>1260326.8900000006</v>
      </c>
      <c r="E95" s="129">
        <v>830459743.68200004</v>
      </c>
      <c r="F95" s="129">
        <v>1048260829.811</v>
      </c>
      <c r="G95" s="80">
        <f>E95-F95</f>
        <v>-217801086.12899995</v>
      </c>
    </row>
    <row r="96" spans="1:7" s="16" customFormat="1" ht="13.5" x14ac:dyDescent="0.2">
      <c r="A96" s="79" t="s">
        <v>88</v>
      </c>
      <c r="B96" s="66">
        <v>28651111.943</v>
      </c>
      <c r="C96" s="129">
        <v>25756920.300999999</v>
      </c>
      <c r="D96" s="65">
        <f>B96-C96</f>
        <v>2894191.6420000009</v>
      </c>
      <c r="E96" s="129">
        <v>923826968.88399994</v>
      </c>
      <c r="F96" s="129">
        <v>1119859872.1849999</v>
      </c>
      <c r="G96" s="80">
        <f>E96-F96</f>
        <v>-196032903.301</v>
      </c>
    </row>
    <row r="97" spans="1:7" s="28" customFormat="1" ht="12" x14ac:dyDescent="0.2">
      <c r="A97" s="81" t="s">
        <v>16</v>
      </c>
      <c r="B97" s="65">
        <f>B95-B96</f>
        <v>-10197262.024</v>
      </c>
      <c r="C97" s="65">
        <f>C95-C96</f>
        <v>-8563397.2719999999</v>
      </c>
      <c r="D97" s="82"/>
      <c r="E97" s="65">
        <f>E95-E96</f>
        <v>-93367225.201999903</v>
      </c>
      <c r="F97" s="82">
        <f>F95-F96</f>
        <v>-71599042.373999953</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800.64327671216995</v>
      </c>
      <c r="C104" s="131">
        <v>707.670558058746</v>
      </c>
      <c r="D104" s="98">
        <f>IFERROR(((B104/C104)-1)*100,IF(B104+C104&lt;&gt;0,100,0))</f>
        <v>13.137853142917667</v>
      </c>
      <c r="E104" s="84"/>
      <c r="F104" s="130">
        <v>800.64327671216995</v>
      </c>
      <c r="G104" s="130">
        <v>796.66860966582396</v>
      </c>
    </row>
    <row r="105" spans="1:7" s="16" customFormat="1" ht="12" x14ac:dyDescent="0.2">
      <c r="A105" s="79" t="s">
        <v>50</v>
      </c>
      <c r="B105" s="130">
        <v>790.59287980553597</v>
      </c>
      <c r="C105" s="131">
        <v>699.08618241255999</v>
      </c>
      <c r="D105" s="98">
        <f>IFERROR(((B105/C105)-1)*100,IF(B105+C105&lt;&gt;0,100,0))</f>
        <v>13.089473042820643</v>
      </c>
      <c r="E105" s="84"/>
      <c r="F105" s="130">
        <v>790.59287980553597</v>
      </c>
      <c r="G105" s="130">
        <v>786.76504632141496</v>
      </c>
    </row>
    <row r="106" spans="1:7" s="16" customFormat="1" ht="12" x14ac:dyDescent="0.2">
      <c r="A106" s="79" t="s">
        <v>51</v>
      </c>
      <c r="B106" s="130">
        <v>843.861874235855</v>
      </c>
      <c r="C106" s="131">
        <v>742.96622348848598</v>
      </c>
      <c r="D106" s="98">
        <f>IFERROR(((B106/C106)-1)*100,IF(B106+C106&lt;&gt;0,100,0))</f>
        <v>13.580112736973238</v>
      </c>
      <c r="E106" s="84"/>
      <c r="F106" s="130">
        <v>843.861874235855</v>
      </c>
      <c r="G106" s="130">
        <v>838.82220076453495</v>
      </c>
    </row>
    <row r="107" spans="1:7" s="28" customFormat="1" ht="12" x14ac:dyDescent="0.2">
      <c r="A107" s="81" t="s">
        <v>52</v>
      </c>
      <c r="B107" s="85"/>
      <c r="C107" s="84"/>
      <c r="D107" s="86"/>
      <c r="E107" s="84"/>
      <c r="F107" s="71"/>
      <c r="G107" s="71"/>
    </row>
    <row r="108" spans="1:7" s="16" customFormat="1" ht="12" x14ac:dyDescent="0.2">
      <c r="A108" s="79" t="s">
        <v>56</v>
      </c>
      <c r="B108" s="130">
        <v>606.32342299764605</v>
      </c>
      <c r="C108" s="131">
        <v>581.49609593212494</v>
      </c>
      <c r="D108" s="98">
        <f>IFERROR(((B108/C108)-1)*100,IF(B108+C108&lt;&gt;0,100,0))</f>
        <v>4.269560404481032</v>
      </c>
      <c r="E108" s="84"/>
      <c r="F108" s="130">
        <v>606.32342299764605</v>
      </c>
      <c r="G108" s="130">
        <v>605.712462976746</v>
      </c>
    </row>
    <row r="109" spans="1:7" s="16" customFormat="1" ht="12" x14ac:dyDescent="0.2">
      <c r="A109" s="79" t="s">
        <v>57</v>
      </c>
      <c r="B109" s="130">
        <v>798.63398821376404</v>
      </c>
      <c r="C109" s="131">
        <v>751.12771789258795</v>
      </c>
      <c r="D109" s="98">
        <f>IFERROR(((B109/C109)-1)*100,IF(B109+C109&lt;&gt;0,100,0))</f>
        <v>6.3246594672957457</v>
      </c>
      <c r="E109" s="84"/>
      <c r="F109" s="130">
        <v>798.94068532456902</v>
      </c>
      <c r="G109" s="130">
        <v>797.24805267615898</v>
      </c>
    </row>
    <row r="110" spans="1:7" s="16" customFormat="1" ht="12" x14ac:dyDescent="0.2">
      <c r="A110" s="79" t="s">
        <v>59</v>
      </c>
      <c r="B110" s="130">
        <v>906.70434351743802</v>
      </c>
      <c r="C110" s="131">
        <v>804.24798869069502</v>
      </c>
      <c r="D110" s="98">
        <f>IFERROR(((B110/C110)-1)*100,IF(B110+C110&lt;&gt;0,100,0))</f>
        <v>12.739398328311724</v>
      </c>
      <c r="E110" s="84"/>
      <c r="F110" s="130">
        <v>906.70434351743802</v>
      </c>
      <c r="G110" s="130">
        <v>902.41249399559194</v>
      </c>
    </row>
    <row r="111" spans="1:7" s="16" customFormat="1" ht="12" x14ac:dyDescent="0.2">
      <c r="A111" s="79" t="s">
        <v>58</v>
      </c>
      <c r="B111" s="130">
        <v>852.52214013027299</v>
      </c>
      <c r="C111" s="131">
        <v>719.95882866728198</v>
      </c>
      <c r="D111" s="98">
        <f>IFERROR(((B111/C111)-1)*100,IF(B111+C111&lt;&gt;0,100,0))</f>
        <v>18.412623914672931</v>
      </c>
      <c r="E111" s="84"/>
      <c r="F111" s="130">
        <v>852.52214013027299</v>
      </c>
      <c r="G111" s="130">
        <v>846.60442440945599</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16</v>
      </c>
      <c r="F119" s="66">
        <v>13</v>
      </c>
      <c r="G119" s="98">
        <f>IFERROR(((E119/F119)-1)*100,IF(E119+F119&lt;&gt;0,100,0))</f>
        <v>23.076923076923084</v>
      </c>
    </row>
    <row r="120" spans="1:7" s="16" customFormat="1" ht="12" x14ac:dyDescent="0.2">
      <c r="A120" s="79" t="s">
        <v>72</v>
      </c>
      <c r="B120" s="67">
        <v>107</v>
      </c>
      <c r="C120" s="66">
        <v>89</v>
      </c>
      <c r="D120" s="98">
        <f>IFERROR(((B120/C120)-1)*100,IF(B120+C120&lt;&gt;0,100,0))</f>
        <v>20.2247191011236</v>
      </c>
      <c r="E120" s="66">
        <v>8054</v>
      </c>
      <c r="F120" s="66">
        <v>11535</v>
      </c>
      <c r="G120" s="98">
        <f>IFERROR(((E120/F120)-1)*100,IF(E120+F120&lt;&gt;0,100,0))</f>
        <v>-30.177719982661465</v>
      </c>
    </row>
    <row r="121" spans="1:7" s="16" customFormat="1" ht="12" x14ac:dyDescent="0.2">
      <c r="A121" s="79" t="s">
        <v>74</v>
      </c>
      <c r="B121" s="67">
        <v>4</v>
      </c>
      <c r="C121" s="66">
        <v>4</v>
      </c>
      <c r="D121" s="98">
        <f>IFERROR(((B121/C121)-1)*100,IF(B121+C121&lt;&gt;0,100,0))</f>
        <v>0</v>
      </c>
      <c r="E121" s="66">
        <v>313</v>
      </c>
      <c r="F121" s="66">
        <v>333</v>
      </c>
      <c r="G121" s="98">
        <f>IFERROR(((E121/F121)-1)*100,IF(E121+F121&lt;&gt;0,100,0))</f>
        <v>-6.0060060060060039</v>
      </c>
    </row>
    <row r="122" spans="1:7" s="28" customFormat="1" ht="12" x14ac:dyDescent="0.2">
      <c r="A122" s="81" t="s">
        <v>34</v>
      </c>
      <c r="B122" s="82">
        <f>SUM(B119:B121)</f>
        <v>111</v>
      </c>
      <c r="C122" s="82">
        <f>SUM(C119:C121)</f>
        <v>93</v>
      </c>
      <c r="D122" s="98">
        <f>IFERROR(((B122/C122)-1)*100,IF(B122+C122&lt;&gt;0,100,0))</f>
        <v>19.354838709677423</v>
      </c>
      <c r="E122" s="82">
        <f>SUM(E119:E121)</f>
        <v>8383</v>
      </c>
      <c r="F122" s="82">
        <f>SUM(F119:F121)</f>
        <v>11881</v>
      </c>
      <c r="G122" s="98">
        <f>IFERROR(((E122/F122)-1)*100,IF(E122+F122&lt;&gt;0,100,0))</f>
        <v>-29.441966164464272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21</v>
      </c>
      <c r="C125" s="66">
        <v>0</v>
      </c>
      <c r="D125" s="98">
        <f>IFERROR(((B125/C125)-1)*100,IF(B125+C125&lt;&gt;0,100,0))</f>
        <v>100</v>
      </c>
      <c r="E125" s="66">
        <v>852</v>
      </c>
      <c r="F125" s="66">
        <v>1218</v>
      </c>
      <c r="G125" s="98">
        <f>IFERROR(((E125/F125)-1)*100,IF(E125+F125&lt;&gt;0,100,0))</f>
        <v>-30.04926108374384</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21</v>
      </c>
      <c r="C127" s="82">
        <f>SUM(C125:C126)</f>
        <v>0</v>
      </c>
      <c r="D127" s="98">
        <f>IFERROR(((B127/C127)-1)*100,IF(B127+C127&lt;&gt;0,100,0))</f>
        <v>100</v>
      </c>
      <c r="E127" s="82">
        <f>SUM(E125:E126)</f>
        <v>852</v>
      </c>
      <c r="F127" s="82">
        <f>SUM(F125:F126)</f>
        <v>1218</v>
      </c>
      <c r="G127" s="98">
        <f>IFERROR(((E127/F127)-1)*100,IF(E127+F127&lt;&gt;0,100,0))</f>
        <v>-30.04926108374384</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210940</v>
      </c>
      <c r="F130" s="66">
        <v>110085</v>
      </c>
      <c r="G130" s="98">
        <f>IFERROR(((E130/F130)-1)*100,IF(E130+F130&lt;&gt;0,100,0))</f>
        <v>91.615569786982775</v>
      </c>
    </row>
    <row r="131" spans="1:7" s="16" customFormat="1" ht="12" x14ac:dyDescent="0.2">
      <c r="A131" s="79" t="s">
        <v>72</v>
      </c>
      <c r="B131" s="67">
        <v>9239</v>
      </c>
      <c r="C131" s="66">
        <v>7398</v>
      </c>
      <c r="D131" s="98">
        <f>IFERROR(((B131/C131)-1)*100,IF(B131+C131&lt;&gt;0,100,0))</f>
        <v>24.885104082184384</v>
      </c>
      <c r="E131" s="66">
        <v>8574809</v>
      </c>
      <c r="F131" s="66">
        <v>9355740</v>
      </c>
      <c r="G131" s="98">
        <f>IFERROR(((E131/F131)-1)*100,IF(E131+F131&lt;&gt;0,100,0))</f>
        <v>-8.347078905570271</v>
      </c>
    </row>
    <row r="132" spans="1:7" s="16" customFormat="1" ht="12" x14ac:dyDescent="0.2">
      <c r="A132" s="79" t="s">
        <v>74</v>
      </c>
      <c r="B132" s="67">
        <v>8</v>
      </c>
      <c r="C132" s="66">
        <v>7</v>
      </c>
      <c r="D132" s="98">
        <f>IFERROR(((B132/C132)-1)*100,IF(B132+C132&lt;&gt;0,100,0))</f>
        <v>14.285714285714279</v>
      </c>
      <c r="E132" s="66">
        <v>13365</v>
      </c>
      <c r="F132" s="66">
        <v>18991</v>
      </c>
      <c r="G132" s="98">
        <f>IFERROR(((E132/F132)-1)*100,IF(E132+F132&lt;&gt;0,100,0))</f>
        <v>-29.624559001632356</v>
      </c>
    </row>
    <row r="133" spans="1:7" s="16" customFormat="1" ht="12" x14ac:dyDescent="0.2">
      <c r="A133" s="81" t="s">
        <v>34</v>
      </c>
      <c r="B133" s="82">
        <f>SUM(B130:B132)</f>
        <v>9247</v>
      </c>
      <c r="C133" s="82">
        <f>SUM(C130:C132)</f>
        <v>7405</v>
      </c>
      <c r="D133" s="98">
        <f>IFERROR(((B133/C133)-1)*100,IF(B133+C133&lt;&gt;0,100,0))</f>
        <v>24.87508440243078</v>
      </c>
      <c r="E133" s="82">
        <f>SUM(E130:E132)</f>
        <v>8799114</v>
      </c>
      <c r="F133" s="82">
        <f>SUM(F130:F132)</f>
        <v>9484816</v>
      </c>
      <c r="G133" s="98">
        <f>IFERROR(((E133/F133)-1)*100,IF(E133+F133&lt;&gt;0,100,0))</f>
        <v>-7.2294707667497242</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9700</v>
      </c>
      <c r="C136" s="66">
        <v>0</v>
      </c>
      <c r="D136" s="98">
        <f>IFERROR(((B136/C136)-1)*100,)</f>
        <v>0</v>
      </c>
      <c r="E136" s="66">
        <v>421080</v>
      </c>
      <c r="F136" s="66">
        <v>564418</v>
      </c>
      <c r="G136" s="98">
        <f>IFERROR(((E136/F136)-1)*100,)</f>
        <v>-25.395717358411673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9700</v>
      </c>
      <c r="C138" s="82">
        <f>SUM(C136:C137)</f>
        <v>0</v>
      </c>
      <c r="D138" s="98">
        <f>IFERROR(((B138/C138)-1)*100,)</f>
        <v>0</v>
      </c>
      <c r="E138" s="82">
        <f>SUM(E136:E137)</f>
        <v>421080</v>
      </c>
      <c r="F138" s="82">
        <f>SUM(F136:F137)</f>
        <v>564418</v>
      </c>
      <c r="G138" s="98">
        <f>IFERROR(((E138/F138)-1)*100,)</f>
        <v>-25.395717358411673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5062317.8650000002</v>
      </c>
      <c r="F141" s="66">
        <v>2654433.5237500002</v>
      </c>
      <c r="G141" s="98">
        <f>IFERROR(((E141/F141)-1)*100,IF(E141+F141&lt;&gt;0,100,0))</f>
        <v>90.7117966867864</v>
      </c>
    </row>
    <row r="142" spans="1:7" s="32" customFormat="1" x14ac:dyDescent="0.2">
      <c r="A142" s="79" t="s">
        <v>72</v>
      </c>
      <c r="B142" s="67">
        <v>863201.19998000003</v>
      </c>
      <c r="C142" s="66">
        <v>710412.02150000003</v>
      </c>
      <c r="D142" s="98">
        <f>IFERROR(((B142/C142)-1)*100,IF(B142+C142&lt;&gt;0,100,0))</f>
        <v>21.50712176257845</v>
      </c>
      <c r="E142" s="66">
        <v>806315536.38856006</v>
      </c>
      <c r="F142" s="66">
        <v>866200776.71414006</v>
      </c>
      <c r="G142" s="98">
        <f>IFERROR(((E142/F142)-1)*100,IF(E142+F142&lt;&gt;0,100,0))</f>
        <v>-6.913551907994087</v>
      </c>
    </row>
    <row r="143" spans="1:7" s="32" customFormat="1" x14ac:dyDescent="0.2">
      <c r="A143" s="79" t="s">
        <v>74</v>
      </c>
      <c r="B143" s="67">
        <v>38624.21</v>
      </c>
      <c r="C143" s="66">
        <v>31551.599999999999</v>
      </c>
      <c r="D143" s="98">
        <f>IFERROR(((B143/C143)-1)*100,IF(B143+C143&lt;&gt;0,100,0))</f>
        <v>22.416010598511637</v>
      </c>
      <c r="E143" s="66">
        <v>75863702.689999998</v>
      </c>
      <c r="F143" s="66">
        <v>92676529.379999995</v>
      </c>
      <c r="G143" s="98">
        <f>IFERROR(((E143/F143)-1)*100,IF(E143+F143&lt;&gt;0,100,0))</f>
        <v>-18.141407325540481</v>
      </c>
    </row>
    <row r="144" spans="1:7" s="16" customFormat="1" ht="12" x14ac:dyDescent="0.2">
      <c r="A144" s="81" t="s">
        <v>34</v>
      </c>
      <c r="B144" s="82">
        <f>SUM(B141:B143)</f>
        <v>901825.40998</v>
      </c>
      <c r="C144" s="82">
        <f>SUM(C141:C143)</f>
        <v>741963.62150000001</v>
      </c>
      <c r="D144" s="98">
        <f>IFERROR(((B144/C144)-1)*100,IF(B144+C144&lt;&gt;0,100,0))</f>
        <v>21.545771766655264</v>
      </c>
      <c r="E144" s="82">
        <f>SUM(E141:E143)</f>
        <v>887241556.94356012</v>
      </c>
      <c r="F144" s="82">
        <f>SUM(F141:F143)</f>
        <v>961531739.61789</v>
      </c>
      <c r="G144" s="98">
        <f>IFERROR(((E144/F144)-1)*100,IF(E144+F144&lt;&gt;0,100,0))</f>
        <v>-7.7262330106599109</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14732.2</v>
      </c>
      <c r="C147" s="66">
        <v>0</v>
      </c>
      <c r="D147" s="98">
        <f>IFERROR(((B147/C147)-1)*100,IF(B147+C147&lt;&gt;0,100,0))</f>
        <v>100</v>
      </c>
      <c r="E147" s="66">
        <v>760318.34832999995</v>
      </c>
      <c r="F147" s="66">
        <v>1049565.1488900001</v>
      </c>
      <c r="G147" s="98">
        <f>IFERROR(((E147/F147)-1)*100,IF(E147+F147&lt;&gt;0,100,0))</f>
        <v>-27.558727618376231</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14732.2</v>
      </c>
      <c r="C149" s="82">
        <f>SUM(C147:C148)</f>
        <v>0</v>
      </c>
      <c r="D149" s="98">
        <f>IFERROR(((B149/C149)-1)*100,IF(B149+C149&lt;&gt;0,100,0))</f>
        <v>100</v>
      </c>
      <c r="E149" s="82">
        <f>SUM(E147:E148)</f>
        <v>760318.34832999995</v>
      </c>
      <c r="F149" s="82">
        <f>SUM(F147:F148)</f>
        <v>1049565.1488900001</v>
      </c>
      <c r="G149" s="98">
        <f>IFERROR(((E149/F149)-1)*100,IF(E149+F149&lt;&gt;0,100,0))</f>
        <v>-27.558727618376231</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50540</v>
      </c>
      <c r="C152" s="66">
        <v>60010</v>
      </c>
      <c r="D152" s="98">
        <f>IFERROR(((B152/C152)-1)*100,IF(B152+C152&lt;&gt;0,100,0))</f>
        <v>-15.780703216130643</v>
      </c>
      <c r="E152" s="78"/>
      <c r="F152" s="78"/>
      <c r="G152" s="65"/>
    </row>
    <row r="153" spans="1:7" s="16" customFormat="1" ht="12" x14ac:dyDescent="0.2">
      <c r="A153" s="79" t="s">
        <v>72</v>
      </c>
      <c r="B153" s="67">
        <v>948522</v>
      </c>
      <c r="C153" s="66">
        <v>976934</v>
      </c>
      <c r="D153" s="98">
        <f>IFERROR(((B153/C153)-1)*100,IF(B153+C153&lt;&gt;0,100,0))</f>
        <v>-2.9082824428262266</v>
      </c>
      <c r="E153" s="78"/>
      <c r="F153" s="78"/>
      <c r="G153" s="65"/>
    </row>
    <row r="154" spans="1:7" s="16" customFormat="1" ht="12" x14ac:dyDescent="0.2">
      <c r="A154" s="79" t="s">
        <v>74</v>
      </c>
      <c r="B154" s="67">
        <v>1623</v>
      </c>
      <c r="C154" s="66">
        <v>2436</v>
      </c>
      <c r="D154" s="98">
        <f>IFERROR(((B154/C154)-1)*100,IF(B154+C154&lt;&gt;0,100,0))</f>
        <v>-33.374384236453203</v>
      </c>
      <c r="E154" s="78"/>
      <c r="F154" s="78"/>
      <c r="G154" s="65"/>
    </row>
    <row r="155" spans="1:7" s="28" customFormat="1" ht="12" x14ac:dyDescent="0.2">
      <c r="A155" s="81" t="s">
        <v>34</v>
      </c>
      <c r="B155" s="82">
        <f>SUM(B152:B154)</f>
        <v>1000685</v>
      </c>
      <c r="C155" s="82">
        <f>SUM(C152:C154)</f>
        <v>1039380</v>
      </c>
      <c r="D155" s="98">
        <f>IFERROR(((B155/C155)-1)*100,IF(B155+C155&lt;&gt;0,100,0))</f>
        <v>-3.7228924936019592</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146564</v>
      </c>
      <c r="C158" s="66">
        <v>232377</v>
      </c>
      <c r="D158" s="98">
        <f>IFERROR(((B158/C158)-1)*100,IF(B158+C158&lt;&gt;0,100,0))</f>
        <v>-36.928353494536893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146564</v>
      </c>
      <c r="C160" s="82">
        <f>SUM(C158:C159)</f>
        <v>232377</v>
      </c>
      <c r="D160" s="98">
        <f>IFERROR(((B160/C160)-1)*100,IF(B160+C160&lt;&gt;0,100,0))</f>
        <v>-36.928353494536893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10240</v>
      </c>
      <c r="C168" s="113">
        <v>6712</v>
      </c>
      <c r="D168" s="111">
        <f>IFERROR(((B168/C168)-1)*100,IF(B168+C168&lt;&gt;0,100,0))</f>
        <v>52.562574493444572</v>
      </c>
      <c r="E168" s="113">
        <v>339845</v>
      </c>
      <c r="F168" s="113">
        <v>355294</v>
      </c>
      <c r="G168" s="111">
        <f>IFERROR(((E168/F168)-1)*100,IF(E168+F168&lt;&gt;0,100,0))</f>
        <v>-4.3482299166324179</v>
      </c>
    </row>
    <row r="169" spans="1:7" x14ac:dyDescent="0.2">
      <c r="A169" s="101" t="s">
        <v>32</v>
      </c>
      <c r="B169" s="112">
        <v>50627</v>
      </c>
      <c r="C169" s="113">
        <v>50045</v>
      </c>
      <c r="D169" s="111">
        <f t="shared" ref="D169:D171" si="5">IFERROR(((B169/C169)-1)*100,IF(B169+C169&lt;&gt;0,100,0))</f>
        <v>1.1629533419922122</v>
      </c>
      <c r="E169" s="113">
        <v>2441082</v>
      </c>
      <c r="F169" s="113">
        <v>2349576</v>
      </c>
      <c r="G169" s="111">
        <f>IFERROR(((E169/F169)-1)*100,IF(E169+F169&lt;&gt;0,100,0))</f>
        <v>3.8945750211953234</v>
      </c>
    </row>
    <row r="170" spans="1:7" x14ac:dyDescent="0.2">
      <c r="A170" s="101" t="s">
        <v>92</v>
      </c>
      <c r="B170" s="112">
        <v>17085066</v>
      </c>
      <c r="C170" s="113">
        <v>16364124</v>
      </c>
      <c r="D170" s="111">
        <f t="shared" si="5"/>
        <v>4.4056253790303757</v>
      </c>
      <c r="E170" s="113">
        <v>803727163</v>
      </c>
      <c r="F170" s="113">
        <v>637618379</v>
      </c>
      <c r="G170" s="111">
        <f>IFERROR(((E170/F170)-1)*100,IF(E170+F170&lt;&gt;0,100,0))</f>
        <v>26.051442284413827</v>
      </c>
    </row>
    <row r="171" spans="1:7" x14ac:dyDescent="0.2">
      <c r="A171" s="101" t="s">
        <v>93</v>
      </c>
      <c r="B171" s="112">
        <v>140799</v>
      </c>
      <c r="C171" s="113">
        <v>150000</v>
      </c>
      <c r="D171" s="111">
        <f t="shared" si="5"/>
        <v>-6.133999999999995</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545</v>
      </c>
      <c r="C174" s="113">
        <v>631</v>
      </c>
      <c r="D174" s="111">
        <f t="shared" ref="D174:D177" si="6">IFERROR(((B174/C174)-1)*100,IF(B174+C174&lt;&gt;0,100,0))</f>
        <v>-13.629160063391444</v>
      </c>
      <c r="E174" s="113">
        <v>16284</v>
      </c>
      <c r="F174" s="113">
        <v>15858</v>
      </c>
      <c r="G174" s="111">
        <f t="shared" ref="G174" si="7">IFERROR(((E174/F174)-1)*100,IF(E174+F174&lt;&gt;0,100,0))</f>
        <v>2.6863412788497909</v>
      </c>
    </row>
    <row r="175" spans="1:7" x14ac:dyDescent="0.2">
      <c r="A175" s="101" t="s">
        <v>32</v>
      </c>
      <c r="B175" s="112">
        <v>4795</v>
      </c>
      <c r="C175" s="113">
        <v>8221</v>
      </c>
      <c r="D175" s="111">
        <f t="shared" si="6"/>
        <v>-41.673762316019946</v>
      </c>
      <c r="E175" s="113">
        <v>205112</v>
      </c>
      <c r="F175" s="113">
        <v>210070</v>
      </c>
      <c r="G175" s="111">
        <f t="shared" ref="G175" si="8">IFERROR(((E175/F175)-1)*100,IF(E175+F175&lt;&gt;0,100,0))</f>
        <v>-2.3601656590660269</v>
      </c>
    </row>
    <row r="176" spans="1:7" x14ac:dyDescent="0.2">
      <c r="A176" s="101" t="s">
        <v>92</v>
      </c>
      <c r="B176" s="112">
        <v>50287</v>
      </c>
      <c r="C176" s="113">
        <v>112394</v>
      </c>
      <c r="D176" s="111">
        <f t="shared" si="6"/>
        <v>-55.258287808957775</v>
      </c>
      <c r="E176" s="113">
        <v>3873363</v>
      </c>
      <c r="F176" s="113">
        <v>1958930</v>
      </c>
      <c r="G176" s="111">
        <f t="shared" ref="G176" si="9">IFERROR(((E176/F176)-1)*100,IF(E176+F176&lt;&gt;0,100,0))</f>
        <v>97.728504847033832</v>
      </c>
    </row>
    <row r="177" spans="1:7" x14ac:dyDescent="0.2">
      <c r="A177" s="101" t="s">
        <v>93</v>
      </c>
      <c r="B177" s="112">
        <v>50283</v>
      </c>
      <c r="C177" s="113">
        <v>52422</v>
      </c>
      <c r="D177" s="111">
        <f t="shared" si="6"/>
        <v>-4.0803479455190583</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2021-10-04T06:37:47Z</dcterms:modified>
</cp:coreProperties>
</file>