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149" i="1" l="1"/>
  <c r="G88" i="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<sst xmlns="http://schemas.openxmlformats.org/spreadsheetml/2006/main" count="265" uniqueCount="100">
  <si>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</si>
  <si>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</si>
  <si>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</si>
  <si>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</si>
  <si>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</si>
  <si>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</si>
  <si>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</si>
  <si>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</si>
  <si>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</si>
  <si>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</si>
  <si>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</si>
  <si>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</si>
  <si>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</si>
  <si>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</si>
  <si>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</si>
  <si>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</si>
  <si>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</si>
  <si>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</si>
  <si>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</si>
  <si>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</si>
  <si>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</si>
  <si>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</si>
  <si>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</si>
  <si>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</si>
  <si>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</si>
  <si>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</si>
  <si>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</si>
  <si>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</si>
  <si>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</si>
  <si>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</si>
  <si>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</si>
  <si>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</si>
  <si>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</si>
  <si>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</si>
  <si>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</si>
  <si>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</si>
  <si>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</si>
  <si>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</si>
  <si>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</si>
  <si>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</si>
  <si>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</si>
  <si>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</si>
  <si>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</si>
  <si>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</si>
  <si>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</si>
  <si>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</si>
  <si>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</si>
  <si>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</si>
  <si>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</si>
  <si>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</si>
  <si>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</si>
  <si>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</si>
  <si>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</si>
  <si>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</si>
  <si>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</si>
  <si>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</si>
  <si>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</si>
  <si>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</si>
  <si>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</si>
  <si>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</si>
  <si>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</si>
  <si>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</si>
  <si>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</si>
  <si>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</si>
  <si>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</si>
  <si>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</si>
  <si>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</si>
  <si>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</si>
  <si>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</si>
  <si>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</si>
  <si>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</si>
  <si>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</si>
  <si>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</si>
  <si>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</si>
  <si>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</si>
  <si>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</si>
  <si>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</si>
  <si>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</si>
  <si>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</si>
  <si>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</si>
  <si>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</si>
  <si>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</si>
  <si>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</si>
  <si>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</si>
  <si>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</si>
  <si>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</si>
  <si>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</si>
  <si>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</si>
  <si>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</si>
  <si>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</si>
  <si>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</si>
  <si>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</si>
  <si>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</si>
  <si>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</si>
  <si>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</si>
  <si>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</si>
  <si>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</si>
  <si>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8 October 2021</t>
  </si>
  <si>
    <t>08.10.2021</t>
  </si>
  <si>
    <t>02.10.2020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</si>
</sst>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1866045</v>
      </c>
      <c r="C11" s="67">
        <v>1585609</v>
      </c>
      <c r="D11" s="98">
        <f>IFERROR(((B11/C11)-1)*100,IF(B11+C11&lt;&gt;0,100,0))</f>
        <v>17.68632746156209</v>
      </c>
      <c r="E11" s="67">
        <v>65356555</v>
      </c>
      <c r="F11" s="67">
        <v>72689052</v>
      </c>
      <c r="G11" s="98">
        <f>IFERROR(((E11/F11)-1)*100,IF(E11+F11&lt;&gt;0,100,0))</f>
        <v>-10.087484701272487</v>
      </c>
    </row>
    <row r="12" spans="1:7" s="16" customFormat="1" ht="12" x14ac:dyDescent="0.2">
      <c r="A12" s="64" t="s">
        <v>9</v>
      </c>
      <c r="B12" s="67">
        <v>3643811.8840000001</v>
      </c>
      <c r="C12" s="67">
        <v>1965414.7390000001</v>
      </c>
      <c r="D12" s="98">
        <f>IFERROR(((B12/C12)-1)*100,IF(B12+C12&lt;&gt;0,100,0))</f>
        <v>85.3965889079455</v>
      </c>
      <c r="E12" s="67">
        <v>100735925.351</v>
      </c>
      <c r="F12" s="67">
        <v>89067629.669</v>
      </c>
      <c r="G12" s="98">
        <f>IFERROR(((E12/F12)-1)*100,IF(E12+F12&lt;&gt;0,100,0))</f>
        <v>13.100489735005439</v>
      </c>
    </row>
    <row r="13" spans="1:7" s="16" customFormat="1" ht="12" x14ac:dyDescent="0.2">
      <c r="A13" s="64" t="s">
        <v>10</v>
      </c>
      <c r="B13" s="67">
        <v>120195338.337873</v>
      </c>
      <c r="C13" s="67">
        <v>96981149.667531803</v>
      </c>
      <c r="D13" s="98">
        <f>IFERROR(((B13/C13)-1)*100,IF(B13+C13&lt;&gt;0,100,0))</f>
        <v>23.936804987282013</v>
      </c>
      <c r="E13" s="67">
        <v>4720202879.2972403</v>
      </c>
      <c r="F13" s="67">
        <v>4482311754.4386997</v>
      </c>
      <c r="G13" s="98">
        <f>IFERROR(((E13/F13)-1)*100,IF(E13+F13&lt;&gt;0,100,0))</f>
        <v>5.3073310802838281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435</v>
      </c>
      <c r="C16" s="67">
        <v>439</v>
      </c>
      <c r="D16" s="98">
        <f>IFERROR(((B16/C16)-1)*100,IF(B16+C16&lt;&gt;0,100,0))</f>
        <v>-0.91116173120728838</v>
      </c>
      <c r="E16" s="67">
        <v>14030</v>
      </c>
      <c r="F16" s="67">
        <v>12300</v>
      </c>
      <c r="G16" s="98">
        <f>IFERROR(((E16/F16)-1)*100,IF(E16+F16&lt;&gt;0,100,0))</f>
        <v>14.065040650406502</v>
      </c>
    </row>
    <row r="17" spans="1:7" s="16" customFormat="1" ht="12" x14ac:dyDescent="0.2">
      <c r="A17" s="64" t="s">
        <v>9</v>
      </c>
      <c r="B17" s="67">
        <v>151160.641</v>
      </c>
      <c r="C17" s="67">
        <v>160513.538</v>
      </c>
      <c r="D17" s="98">
        <f>IFERROR(((B17/C17)-1)*100,IF(B17+C17&lt;&gt;0,100,0))</f>
        <v>-5.8268586665879862</v>
      </c>
      <c r="E17" s="67">
        <v>9608700.0659999996</v>
      </c>
      <c r="F17" s="67">
        <v>7137786.5159999998</v>
      </c>
      <c r="G17" s="98">
        <f>IFERROR(((E17/F17)-1)*100,IF(E17+F17&lt;&gt;0,100,0))</f>
        <v>34.617364143088651</v>
      </c>
    </row>
    <row r="18" spans="1:7" s="16" customFormat="1" ht="12" x14ac:dyDescent="0.2">
      <c r="A18" s="64" t="s">
        <v>10</v>
      </c>
      <c r="B18" s="67">
        <v>9908625.3873136695</v>
      </c>
      <c r="C18" s="67">
        <v>6561317.4121868899</v>
      </c>
      <c r="D18" s="98">
        <f>IFERROR(((B18/C18)-1)*100,IF(B18+C18&lt;&gt;0,100,0))</f>
        <v>51.015790958528264</v>
      </c>
      <c r="E18" s="67">
        <v>421475488.81379801</v>
      </c>
      <c r="F18" s="67">
        <v>248014420.71299499</v>
      </c>
      <c r="G18" s="98">
        <f>IFERROR(((E18/F18)-1)*100,IF(E18+F18&lt;&gt;0,100,0))</f>
        <v>69.939912204352851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18263164.61406</v>
      </c>
      <c r="C24" s="66">
        <v>12543973.31745</v>
      </c>
      <c r="D24" s="65">
        <f>B24-C24</f>
        <v>5719191.2966099996</v>
      </c>
      <c r="E24" s="67">
        <v>824069904.36728001</v>
      </c>
      <c r="F24" s="67">
        <v>719820790.93409002</v>
      </c>
      <c r="G24" s="65">
        <f>E24-F24</f>
        <v>104249113.43318999</v>
      </c>
    </row>
    <row r="25" spans="1:7" s="16" customFormat="1" ht="12" x14ac:dyDescent="0.2">
      <c r="A25" s="68" t="s">
        <v>15</v>
      </c>
      <c r="B25" s="66">
        <v>19214741.604880001</v>
      </c>
      <c r="C25" s="66">
        <v>17988400.523680001</v>
      </c>
      <c r="D25" s="65">
        <f>B25-C25</f>
        <v>1226341.0811999999</v>
      </c>
      <c r="E25" s="67">
        <v>913121956.54930997</v>
      </c>
      <c r="F25" s="67">
        <v>824036106.67295003</v>
      </c>
      <c r="G25" s="65">
        <f>E25-F25</f>
        <v>89085849.87635994</v>
      </c>
    </row>
    <row r="26" spans="1:7" s="28" customFormat="1" ht="12" x14ac:dyDescent="0.2">
      <c r="A26" s="69" t="s">
        <v>16</v>
      </c>
      <c r="B26" s="70">
        <f>B24-B25</f>
        <v>-951576.99082000181</v>
      </c>
      <c r="C26" s="70">
        <f>C24-C25</f>
        <v>-5444427.2062300015</v>
      </c>
      <c r="D26" s="70"/>
      <c r="E26" s="70">
        <f>E24-E25</f>
        <v>-89052052.182029963</v>
      </c>
      <c r="F26" s="70">
        <f>F24-F25</f>
        <v>-104215315.73886001</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65242.60937169</v>
      </c>
      <c r="C33" s="126">
        <v>54219.241397199999</v>
      </c>
      <c r="D33" s="98">
        <f t="shared" ref="D33:D42" si="0">IFERROR(((B33/C33)-1)*100,IF(B33+C33&lt;&gt;0,100,0))</f>
        <v>20.331099606751923</v>
      </c>
      <c r="E33" s="64"/>
      <c r="F33" s="126">
        <v>65610.39</v>
      </c>
      <c r="G33" s="126">
        <v>63442.84</v>
      </c>
    </row>
    <row r="34" spans="1:7" s="16" customFormat="1" ht="12" x14ac:dyDescent="0.2">
      <c r="A34" s="64" t="s">
        <v>23</v>
      </c>
      <c r="B34" s="126">
        <v>76601.854972219997</v>
      </c>
      <c r="C34" s="126">
        <v>57960.118989369999</v>
      </c>
      <c r="D34" s="98">
        <f t="shared" si="0"/>
        <v>32.163039531145429</v>
      </c>
      <c r="E34" s="64"/>
      <c r="F34" s="126">
        <v>78047.63</v>
      </c>
      <c r="G34" s="126">
        <v>76208.75</v>
      </c>
    </row>
    <row r="35" spans="1:7" s="16" customFormat="1" ht="12" x14ac:dyDescent="0.2">
      <c r="A35" s="64" t="s">
        <v>24</v>
      </c>
      <c r="B35" s="126">
        <v>62921.375177050002</v>
      </c>
      <c r="C35" s="126">
        <v>37583.3558749</v>
      </c>
      <c r="D35" s="98">
        <f t="shared" si="0"/>
        <v>67.418192740664679</v>
      </c>
      <c r="E35" s="64"/>
      <c r="F35" s="126">
        <v>63557.88</v>
      </c>
      <c r="G35" s="126">
        <v>62615.75</v>
      </c>
    </row>
    <row r="36" spans="1:7" s="16" customFormat="1" ht="12" x14ac:dyDescent="0.2">
      <c r="A36" s="64" t="s">
        <v>25</v>
      </c>
      <c r="B36" s="126">
        <v>58839.088986280003</v>
      </c>
      <c r="C36" s="126">
        <v>49896.682288190001</v>
      </c>
      <c r="D36" s="98">
        <f t="shared" si="0"/>
        <v>17.921846279159471</v>
      </c>
      <c r="E36" s="64"/>
      <c r="F36" s="126">
        <v>59157.89</v>
      </c>
      <c r="G36" s="126">
        <v>56980.65</v>
      </c>
    </row>
    <row r="37" spans="1:7" s="16" customFormat="1" ht="12" x14ac:dyDescent="0.2">
      <c r="A37" s="64" t="s">
        <v>79</v>
      </c>
      <c r="B37" s="126">
        <v>61475.34852064</v>
      </c>
      <c r="C37" s="126">
        <v>52634.173636059997</v>
      </c>
      <c r="D37" s="98">
        <f t="shared" si="0"/>
        <v>16.797404184043007</v>
      </c>
      <c r="E37" s="64"/>
      <c r="F37" s="126">
        <v>61758.41</v>
      </c>
      <c r="G37" s="126">
        <v>57075.81</v>
      </c>
    </row>
    <row r="38" spans="1:7" s="16" customFormat="1" ht="12" x14ac:dyDescent="0.2">
      <c r="A38" s="64" t="s">
        <v>26</v>
      </c>
      <c r="B38" s="126">
        <v>82565.694303340002</v>
      </c>
      <c r="C38" s="126">
        <v>73055.251364469994</v>
      </c>
      <c r="D38" s="98">
        <f t="shared" si="0"/>
        <v>13.01815100385153</v>
      </c>
      <c r="E38" s="64"/>
      <c r="F38" s="126">
        <v>83838.399999999994</v>
      </c>
      <c r="G38" s="126">
        <v>80800.19</v>
      </c>
    </row>
    <row r="39" spans="1:7" s="16" customFormat="1" ht="12" x14ac:dyDescent="0.2">
      <c r="A39" s="64" t="s">
        <v>27</v>
      </c>
      <c r="B39" s="126">
        <v>14044.386139460001</v>
      </c>
      <c r="C39" s="126">
        <v>10332.371235660001</v>
      </c>
      <c r="D39" s="98">
        <f t="shared" si="0"/>
        <v>35.926069816275707</v>
      </c>
      <c r="E39" s="64"/>
      <c r="F39" s="126">
        <v>14628.67</v>
      </c>
      <c r="G39" s="126">
        <v>14044.39</v>
      </c>
    </row>
    <row r="40" spans="1:7" s="16" customFormat="1" ht="12" x14ac:dyDescent="0.2">
      <c r="A40" s="64" t="s">
        <v>28</v>
      </c>
      <c r="B40" s="126">
        <v>81896.764411309996</v>
      </c>
      <c r="C40" s="126">
        <v>69324.926144159996</v>
      </c>
      <c r="D40" s="98">
        <f t="shared" si="0"/>
        <v>18.134658003107095</v>
      </c>
      <c r="E40" s="64"/>
      <c r="F40" s="126">
        <v>83388.509999999995</v>
      </c>
      <c r="G40" s="126">
        <v>80973.56</v>
      </c>
    </row>
    <row r="41" spans="1:7" s="16" customFormat="1" ht="12" x14ac:dyDescent="0.2">
      <c r="A41" s="64" t="s">
        <v>29</v>
      </c>
      <c r="B41" s="72"/>
      <c r="C41" s="126">
        <v>5109.2199262699996</v>
      </c>
      <c r="D41" s="98">
        <f t="shared" si="0"/>
        <v>-100</v>
      </c>
      <c r="E41" s="64"/>
      <c r="F41" s="72"/>
      <c r="G41" s="72"/>
    </row>
    <row r="42" spans="1:7" s="16" customFormat="1" ht="12" x14ac:dyDescent="0.2">
      <c r="A42" s="64" t="s">
        <v>78</v>
      </c>
      <c r="B42" s="126">
        <v>1187.16804989</v>
      </c>
      <c r="C42" s="126">
        <v>860.59607893999998</v>
      </c>
      <c r="D42" s="98">
        <f t="shared" si="0"/>
        <v>37.947183230516245</v>
      </c>
      <c r="E42" s="64"/>
      <c r="F42" s="126">
        <v>1189.81</v>
      </c>
      <c r="G42" s="126">
        <v>1149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18603.251298113199</v>
      </c>
      <c r="D48" s="72"/>
      <c r="E48" s="127">
        <v>16354.432119015</v>
      </c>
      <c r="F48" s="72"/>
      <c r="G48" s="98">
        <f>IFERROR(((C48/E48)-1)*100,IF(C48+E48&lt;&gt;0,100,0))</f>
        <v>13.750518286009683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2432</v>
      </c>
      <c r="D54" s="75"/>
      <c r="E54" s="128">
        <v>440519</v>
      </c>
      <c r="F54" s="128">
        <v>47916514.340599999</v>
      </c>
      <c r="G54" s="128">
        <v>9334998.1199999992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7814</v>
      </c>
      <c r="C68" s="66">
        <v>5436</v>
      </c>
      <c r="D68" s="98">
        <f>IFERROR(((B68/C68)-1)*100,IF(B68+C68&lt;&gt;0,100,0))</f>
        <v>43.745401030169241</v>
      </c>
      <c r="E68" s="66">
        <v>255241</v>
      </c>
      <c r="F68" s="66">
        <v>266932</v>
      </c>
      <c r="G68" s="98">
        <f>IFERROR(((E68/F68)-1)*100,IF(E68+F68&lt;&gt;0,100,0))</f>
        <v>-4.3797671317039599</v>
      </c>
    </row>
    <row r="69" spans="1:7" s="16" customFormat="1" ht="12" x14ac:dyDescent="0.2">
      <c r="A69" s="79" t="s">
        <v>54</v>
      </c>
      <c r="B69" s="67">
        <v>215723046.98199999</v>
      </c>
      <c r="C69" s="66">
        <v>161193953.222</v>
      </c>
      <c r="D69" s="98">
        <f>IFERROR(((B69/C69)-1)*100,IF(B69+C69&lt;&gt;0,100,0))</f>
        <v>33.828250173194327</v>
      </c>
      <c r="E69" s="66">
        <v>7744258884.1540003</v>
      </c>
      <c r="F69" s="66">
        <v>8737666901.6189995</v>
      </c>
      <c r="G69" s="98">
        <f>IFERROR(((E69/F69)-1)*100,IF(E69+F69&lt;&gt;0,100,0))</f>
        <v>-11.369259421882184</v>
      </c>
    </row>
    <row r="70" spans="1:7" s="62" customFormat="1" ht="12" x14ac:dyDescent="0.2">
      <c r="A70" s="79" t="s">
        <v>55</v>
      </c>
      <c r="B70" s="67">
        <v>205947364.97527</v>
      </c>
      <c r="C70" s="66">
        <v>155307851.83546999</v>
      </c>
      <c r="D70" s="98">
        <f>IFERROR(((B70/C70)-1)*100,IF(B70+C70&lt;&gt;0,100,0))</f>
        <v>32.605893740289773</v>
      </c>
      <c r="E70" s="66">
        <v>7622195827.36938</v>
      </c>
      <c r="F70" s="66">
        <v>8416506432.8633804</v>
      </c>
      <c r="G70" s="98">
        <f>IFERROR(((E70/F70)-1)*100,IF(E70+F70&lt;&gt;0,100,0))</f>
        <v>-9.4375333973786049</v>
      </c>
    </row>
    <row r="71" spans="1:7" s="16" customFormat="1" ht="12" x14ac:dyDescent="0.2">
      <c r="A71" s="79" t="s">
        <v>94</v>
      </c>
      <c r="B71" s="98">
        <f>IFERROR(B69/B68/1000,)</f>
        <v>27.607249421807012</v>
      </c>
      <c r="C71" s="98">
        <f>IFERROR(C69/C68/1000,)</f>
        <v>29.653045110743193</v>
      </c>
      <c r="D71" s="98">
        <f>IFERROR(((B71/C71)-1)*100,IF(B71+C71&lt;&gt;0,100,0))</f>
        <v>-6.89910827470126</v>
      </c>
      <c r="E71" s="98">
        <f>IFERROR(E69/E68/1000,)</f>
        <v>30.340967494070313</v>
      </c>
      <c r="F71" s="98">
        <f>IFERROR(F69/F68/1000,)</f>
        <v>32.733680868606989</v>
      </c>
      <c r="G71" s="98">
        <f>IFERROR(((E71/F71)-1)*100,IF(E71+F71&lt;&gt;0,100,0))</f>
        <v>-7.3096373858504649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3210</v>
      </c>
      <c r="C74" s="66">
        <v>2383</v>
      </c>
      <c r="D74" s="98">
        <f>IFERROR(((B74/C74)-1)*100,IF(B74+C74&lt;&gt;0,100,0))</f>
        <v>34.704154427192613</v>
      </c>
      <c r="E74" s="66">
        <v>115705</v>
      </c>
      <c r="F74" s="66">
        <v>115525</v>
      </c>
      <c r="G74" s="98">
        <f>IFERROR(((E74/F74)-1)*100,IF(E74+F74&lt;&gt;0,100,0))</f>
        <v>0.15581043064272215</v>
      </c>
    </row>
    <row r="75" spans="1:7" s="16" customFormat="1" ht="12" x14ac:dyDescent="0.2">
      <c r="A75" s="79" t="s">
        <v>54</v>
      </c>
      <c r="B75" s="67">
        <v>607774657.15199995</v>
      </c>
      <c r="C75" s="66">
        <v>465930511.34600002</v>
      </c>
      <c r="D75" s="98">
        <f>IFERROR(((B75/C75)-1)*100,IF(B75+C75&lt;&gt;0,100,0))</f>
        <v>30.443197505189023</v>
      </c>
      <c r="E75" s="66">
        <v>18661999196.380001</v>
      </c>
      <c r="F75" s="66">
        <v>17019307985.582001</v>
      </c>
      <c r="G75" s="98">
        <f>IFERROR(((E75/F75)-1)*100,IF(E75+F75&lt;&gt;0,100,0))</f>
        <v>9.6519271652502958</v>
      </c>
    </row>
    <row r="76" spans="1:7" s="16" customFormat="1" ht="12" x14ac:dyDescent="0.2">
      <c r="A76" s="79" t="s">
        <v>55</v>
      </c>
      <c r="B76" s="67">
        <v>589756749.74360001</v>
      </c>
      <c r="C76" s="66">
        <v>427741281.26753002</v>
      </c>
      <c r="D76" s="98">
        <f>IFERROR(((B76/C76)-1)*100,IF(B76+C76&lt;&gt;0,100,0))</f>
        <v>37.876977409327409</v>
      </c>
      <c r="E76" s="66">
        <v>18041398072.181702</v>
      </c>
      <c r="F76" s="66">
        <v>16560628057.8155</v>
      </c>
      <c r="G76" s="98">
        <f>IFERROR(((E76/F76)-1)*100,IF(E76+F76&lt;&gt;0,100,0))</f>
        <v>8.9415087954190184</v>
      </c>
    </row>
    <row r="77" spans="1:7" s="16" customFormat="1" ht="12" x14ac:dyDescent="0.2">
      <c r="A77" s="79" t="s">
        <v>94</v>
      </c>
      <c r="B77" s="98">
        <f>IFERROR(B75/B74/1000,)</f>
        <v>189.33789942429905</v>
      </c>
      <c r="C77" s="98">
        <f>IFERROR(C75/C74/1000,)</f>
        <v>195.52266527318505</v>
      </c>
      <c r="D77" s="98">
        <f>IFERROR(((B77/C77)-1)*100,IF(B77+C77&lt;&gt;0,100,0))</f>
        <v>-3.1631963692007936</v>
      </c>
      <c r="E77" s="98">
        <f>IFERROR(E75/E74/1000,)</f>
        <v>161.28947924791498</v>
      </c>
      <c r="F77" s="98">
        <f>IFERROR(F75/F74/1000,)</f>
        <v>147.32142813747674</v>
      </c>
      <c r="G77" s="98">
        <f>IFERROR(((E77/F77)-1)*100,IF(E77+F77&lt;&gt;0,100,0))</f>
        <v>9.4813438119834004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185</v>
      </c>
      <c r="C80" s="66">
        <v>161</v>
      </c>
      <c r="D80" s="98">
        <f>IFERROR(((B80/C80)-1)*100,IF(B80+C80&lt;&gt;0,100,0))</f>
        <v>14.906832298136653</v>
      </c>
      <c r="E80" s="66">
        <v>6476</v>
      </c>
      <c r="F80" s="66">
        <v>8936</v>
      </c>
      <c r="G80" s="98">
        <f>IFERROR(((E80/F80)-1)*100,IF(E80+F80&lt;&gt;0,100,0))</f>
        <v>-27.529095792300808</v>
      </c>
    </row>
    <row r="81" spans="1:7" s="16" customFormat="1" ht="12" x14ac:dyDescent="0.2">
      <c r="A81" s="79" t="s">
        <v>54</v>
      </c>
      <c r="B81" s="67">
        <v>20275940.984999999</v>
      </c>
      <c r="C81" s="66">
        <v>16356386.983999999</v>
      </c>
      <c r="D81" s="98">
        <f>IFERROR(((B81/C81)-1)*100,IF(B81+C81&lt;&gt;0,100,0))</f>
        <v>23.963446235615194</v>
      </c>
      <c r="E81" s="66">
        <v>557432236.54299998</v>
      </c>
      <c r="F81" s="66">
        <v>768219226.25600004</v>
      </c>
      <c r="G81" s="98">
        <f>IFERROR(((E81/F81)-1)*100,IF(E81+F81&lt;&gt;0,100,0))</f>
        <v>-27.438390306930138</v>
      </c>
    </row>
    <row r="82" spans="1:7" s="16" customFormat="1" ht="12" x14ac:dyDescent="0.2">
      <c r="A82" s="79" t="s">
        <v>55</v>
      </c>
      <c r="B82" s="67">
        <v>10751470.1556495</v>
      </c>
      <c r="C82" s="66">
        <v>2451311.4209497101</v>
      </c>
      <c r="D82" s="98">
        <f>IFERROR(((B82/C82)-1)*100,IF(B82+C82&lt;&gt;0,100,0))</f>
        <v>338.60074504462858</v>
      </c>
      <c r="E82" s="66">
        <v>187149216.150664</v>
      </c>
      <c r="F82" s="66">
        <v>264684397.55322999</v>
      </c>
      <c r="G82" s="98">
        <f>IFERROR(((E82/F82)-1)*100,IF(E82+F82&lt;&gt;0,100,0))</f>
        <v>-29.293446126522472</v>
      </c>
    </row>
    <row r="83" spans="1:7" s="32" customFormat="1" x14ac:dyDescent="0.2">
      <c r="A83" s="79" t="s">
        <v>94</v>
      </c>
      <c r="B83" s="98">
        <f>IFERROR(B81/B80/1000,)</f>
        <v>109.599681</v>
      </c>
      <c r="C83" s="98">
        <f>IFERROR(C81/C80/1000,)</f>
        <v>101.59246573913043</v>
      </c>
      <c r="D83" s="98">
        <f>IFERROR(((B83/C83)-1)*100,IF(B83+C83&lt;&gt;0,100,0))</f>
        <v>7.881701859102952</v>
      </c>
      <c r="E83" s="98">
        <f>IFERROR(E81/E80/1000,)</f>
        <v>86.07662701405188</v>
      </c>
      <c r="F83" s="98">
        <f>IFERROR(F81/F80/1000,)</f>
        <v>85.969027110116386</v>
      </c>
      <c r="G83" s="98">
        <f>IFERROR(((E83/F83)-1)*100,IF(E83+F83&lt;&gt;0,100,0))</f>
        <v>0.12516124417421004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11209</v>
      </c>
      <c r="C86" s="64">
        <f>C68+C74+C80</f>
        <v>7980</v>
      </c>
      <c r="D86" s="98">
        <f>IFERROR(((B86/C86)-1)*100,IF(B86+C86&lt;&gt;0,100,0))</f>
        <v>40.46365914786967</v>
      </c>
      <c r="E86" s="64">
        <f>E68+E74+E80</f>
        <v>377422</v>
      </c>
      <c r="F86" s="64">
        <f>F68+F74+F80</f>
        <v>391393</v>
      </c>
      <c r="G86" s="98">
        <f>IFERROR(((E86/F86)-1)*100,IF(E86+F86&lt;&gt;0,100,0))</f>
        <v>-3.5695579634791641</v>
      </c>
    </row>
    <row r="87" spans="1:7" s="62" customFormat="1" ht="12" x14ac:dyDescent="0.2">
      <c r="A87" s="79" t="s">
        <v>54</v>
      </c>
      <c r="B87" s="64">
        <f t="shared" ref="B87:C87" si="1">B69+B75+B81</f>
        <v>843773645.11899996</v>
      </c>
      <c r="C87" s="64">
        <f t="shared" si="1"/>
        <v>643480851.55200005</v>
      </c>
      <c r="D87" s="98">
        <f>IFERROR(((B87/C87)-1)*100,IF(B87+C87&lt;&gt;0,100,0))</f>
        <v>31.126457467058621</v>
      </c>
      <c r="E87" s="64">
        <f t="shared" ref="E87:F87" si="2">E69+E75+E81</f>
        <v>26963690317.077</v>
      </c>
      <c r="F87" s="64">
        <f t="shared" si="2"/>
        <v>26525194113.457001</v>
      </c>
      <c r="G87" s="98">
        <f>IFERROR(((E87/F87)-1)*100,IF(E87+F87&lt;&gt;0,100,0))</f>
        <v>1.6531309883893952</v>
      </c>
    </row>
    <row r="88" spans="1:7" s="62" customFormat="1" ht="12" x14ac:dyDescent="0.2">
      <c r="A88" s="79" t="s">
        <v>55</v>
      </c>
      <c r="B88" s="64">
        <f t="shared" ref="B88:C88" si="3">B70+B76+B82</f>
        <v>806455584.87451959</v>
      </c>
      <c r="C88" s="64">
        <f t="shared" si="3"/>
        <v>585500444.52394974</v>
      </c>
      <c r="D88" s="98">
        <f>IFERROR(((B88/C88)-1)*100,IF(B88+C88&lt;&gt;0,100,0))</f>
        <v>37.737826233457582</v>
      </c>
      <c r="E88" s="64">
        <f t="shared" ref="E88:F88" si="4">E70+E76+E82</f>
        <v>25850743115.701748</v>
      </c>
      <c r="F88" s="64">
        <f t="shared" si="4"/>
        <v>25241818888.232109</v>
      </c>
      <c r="G88" s="98">
        <f>IFERROR(((E88/F88)-1)*100,IF(E88+F88&lt;&gt;0,100,0))</f>
        <v>2.4123627150875571</v>
      </c>
    </row>
    <row r="89" spans="1:7" s="63" customFormat="1" x14ac:dyDescent="0.2">
      <c r="A89" s="79" t="s">
        <v>95</v>
      </c>
      <c r="B89" s="98">
        <f>IFERROR((B75/B87)*100,IF(B75+B87&lt;&gt;0,100,0))</f>
        <v>72.030533386271344</v>
      </c>
      <c r="C89" s="98">
        <f>IFERROR((C75/C87)*100,IF(C75+C87&lt;&gt;0,100,0))</f>
        <v>72.407828488171873</v>
      </c>
      <c r="D89" s="98">
        <f>IFERROR(((B89/C89)-1)*100,IF(B89+C89&lt;&gt;0,100,0))</f>
        <v>-0.52106948900167982</v>
      </c>
      <c r="E89" s="98">
        <f>IFERROR((E75/E87)*100,IF(E75+E87&lt;&gt;0,100,0))</f>
        <v>69.211591502965518</v>
      </c>
      <c r="F89" s="98">
        <f>IFERROR((F75/F87)*100,IF(F75+F87&lt;&gt;0,100,0))</f>
        <v>64.16280277831261</v>
      </c>
      <c r="G89" s="98">
        <f>IFERROR(((E89/F89)-1)*100,IF(E89+F89&lt;&gt;0,100,0))</f>
        <v>7.8687159943696017</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24522836.668000001</v>
      </c>
      <c r="C95" s="129">
        <v>20107955.635000002</v>
      </c>
      <c r="D95" s="65">
        <f>B95-C95</f>
        <v>4414881.0329999998</v>
      </c>
      <c r="E95" s="129">
        <v>854204211.19799995</v>
      </c>
      <c r="F95" s="129">
        <v>1068368785.446</v>
      </c>
      <c r="G95" s="80">
        <f>E95-F95</f>
        <v>-214164574.24800003</v>
      </c>
    </row>
    <row r="96" spans="1:7" s="16" customFormat="1" ht="13.5" x14ac:dyDescent="0.2">
      <c r="A96" s="79" t="s">
        <v>88</v>
      </c>
      <c r="B96" s="66">
        <v>30561011.844999999</v>
      </c>
      <c r="C96" s="129">
        <v>21165051.923</v>
      </c>
      <c r="D96" s="65">
        <f>B96-C96</f>
        <v>9395959.9219999984</v>
      </c>
      <c r="E96" s="129">
        <v>953239246.72899997</v>
      </c>
      <c r="F96" s="129">
        <v>1141024924.108</v>
      </c>
      <c r="G96" s="80">
        <f>E96-F96</f>
        <v>-187785677.37900007</v>
      </c>
    </row>
    <row r="97" spans="1:7" s="28" customFormat="1" ht="12" x14ac:dyDescent="0.2">
      <c r="A97" s="81" t="s">
        <v>16</v>
      </c>
      <c r="B97" s="65">
        <f>B95-B96</f>
        <v>-6038175.1769999973</v>
      </c>
      <c r="C97" s="65">
        <f>C95-C96</f>
        <v>-1057096.2879999988</v>
      </c>
      <c r="D97" s="82"/>
      <c r="E97" s="65">
        <f>E95-E96</f>
        <v>-99035035.531000018</v>
      </c>
      <c r="F97" s="82">
        <f>F95-F96</f>
        <v>-72656138.66200006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792.27384930710002</v>
      </c>
      <c r="C104" s="131">
        <v>709.68656981194704</v>
      </c>
      <c r="D104" s="98">
        <f>IFERROR(((B104/C104)-1)*100,IF(B104+C104&lt;&gt;0,100,0))</f>
        <v>11.637148426950915</v>
      </c>
      <c r="E104" s="84"/>
      <c r="F104" s="130">
        <v>796.81519301811102</v>
      </c>
      <c r="G104" s="130">
        <v>787.51589239176894</v>
      </c>
    </row>
    <row r="105" spans="1:7" s="16" customFormat="1" ht="12" x14ac:dyDescent="0.2">
      <c r="A105" s="79" t="s">
        <v>50</v>
      </c>
      <c r="B105" s="130">
        <v>782.25143140648197</v>
      </c>
      <c r="C105" s="131">
        <v>701.23497842115296</v>
      </c>
      <c r="D105" s="98">
        <f>IFERROR(((B105/C105)-1)*100,IF(B105+C105&lt;&gt;0,100,0))</f>
        <v>11.553395862787607</v>
      </c>
      <c r="E105" s="84"/>
      <c r="F105" s="130">
        <v>786.65977538845402</v>
      </c>
      <c r="G105" s="130">
        <v>777.80077709086402</v>
      </c>
    </row>
    <row r="106" spans="1:7" s="16" customFormat="1" ht="12" x14ac:dyDescent="0.2">
      <c r="A106" s="79" t="s">
        <v>51</v>
      </c>
      <c r="B106" s="130">
        <v>835.71187537445701</v>
      </c>
      <c r="C106" s="131">
        <v>744.02814369834095</v>
      </c>
      <c r="D106" s="98">
        <f>IFERROR(((B106/C106)-1)*100,IF(B106+C106&lt;&gt;0,100,0))</f>
        <v>12.322616080136939</v>
      </c>
      <c r="E106" s="84"/>
      <c r="F106" s="130">
        <v>841.16862617613003</v>
      </c>
      <c r="G106" s="130">
        <v>828.53173486124797</v>
      </c>
    </row>
    <row r="107" spans="1:7" s="28" customFormat="1" ht="12" x14ac:dyDescent="0.2">
      <c r="A107" s="81" t="s">
        <v>52</v>
      </c>
      <c r="B107" s="85"/>
      <c r="C107" s="84"/>
      <c r="D107" s="86"/>
      <c r="E107" s="84"/>
      <c r="F107" s="71"/>
      <c r="G107" s="71"/>
    </row>
    <row r="108" spans="1:7" s="16" customFormat="1" ht="12" x14ac:dyDescent="0.2">
      <c r="A108" s="79" t="s">
        <v>56</v>
      </c>
      <c r="B108" s="130">
        <v>604.49311436169205</v>
      </c>
      <c r="C108" s="131">
        <v>582.91325930787104</v>
      </c>
      <c r="D108" s="98">
        <f>IFERROR(((B108/C108)-1)*100,IF(B108+C108&lt;&gt;0,100,0))</f>
        <v>3.7020696834798583</v>
      </c>
      <c r="E108" s="84"/>
      <c r="F108" s="130">
        <v>606.54754924950896</v>
      </c>
      <c r="G108" s="130">
        <v>604.49311436169205</v>
      </c>
    </row>
    <row r="109" spans="1:7" s="16" customFormat="1" ht="12" x14ac:dyDescent="0.2">
      <c r="A109" s="79" t="s">
        <v>57</v>
      </c>
      <c r="B109" s="130">
        <v>791.23367649472095</v>
      </c>
      <c r="C109" s="131">
        <v>755.92087487881099</v>
      </c>
      <c r="D109" s="98">
        <f>IFERROR(((B109/C109)-1)*100,IF(B109+C109&lt;&gt;0,100,0))</f>
        <v>4.6714944367122202</v>
      </c>
      <c r="E109" s="84"/>
      <c r="F109" s="130">
        <v>795.99852890420095</v>
      </c>
      <c r="G109" s="130">
        <v>791.23367649472095</v>
      </c>
    </row>
    <row r="110" spans="1:7" s="16" customFormat="1" ht="12" x14ac:dyDescent="0.2">
      <c r="A110" s="79" t="s">
        <v>59</v>
      </c>
      <c r="B110" s="130">
        <v>894.28217923436296</v>
      </c>
      <c r="C110" s="131">
        <v>809.38128433620602</v>
      </c>
      <c r="D110" s="98">
        <f>IFERROR(((B110/C110)-1)*100,IF(B110+C110&lt;&gt;0,100,0))</f>
        <v>10.489604410335019</v>
      </c>
      <c r="E110" s="84"/>
      <c r="F110" s="130">
        <v>897.82863756370398</v>
      </c>
      <c r="G110" s="130">
        <v>891.69662387641904</v>
      </c>
    </row>
    <row r="111" spans="1:7" s="16" customFormat="1" ht="12" x14ac:dyDescent="0.2">
      <c r="A111" s="79" t="s">
        <v>58</v>
      </c>
      <c r="B111" s="130">
        <v>844.10745394946605</v>
      </c>
      <c r="C111" s="131">
        <v>719.48911618989803</v>
      </c>
      <c r="D111" s="98">
        <f>IFERROR(((B111/C111)-1)*100,IF(B111+C111&lt;&gt;0,100,0))</f>
        <v>17.320392338871304</v>
      </c>
      <c r="E111" s="84"/>
      <c r="F111" s="130">
        <v>850.59099076327698</v>
      </c>
      <c r="G111" s="130">
        <v>833.08274670545904</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16</v>
      </c>
      <c r="F119" s="66">
        <v>13</v>
      </c>
      <c r="G119" s="98">
        <f>IFERROR(((E119/F119)-1)*100,IF(E119+F119&lt;&gt;0,100,0))</f>
        <v>23.076923076923084</v>
      </c>
    </row>
    <row r="120" spans="1:7" s="16" customFormat="1" ht="12" x14ac:dyDescent="0.2">
      <c r="A120" s="79" t="s">
        <v>72</v>
      </c>
      <c r="B120" s="67">
        <v>190</v>
      </c>
      <c r="C120" s="66">
        <v>169</v>
      </c>
      <c r="D120" s="98">
        <f>IFERROR(((B120/C120)-1)*100,IF(B120+C120&lt;&gt;0,100,0))</f>
        <v>12.426035502958577</v>
      </c>
      <c r="E120" s="66">
        <v>8244</v>
      </c>
      <c r="F120" s="66">
        <v>11704</v>
      </c>
      <c r="G120" s="98">
        <f>IFERROR(((E120/F120)-1)*100,IF(E120+F120&lt;&gt;0,100,0))</f>
        <v>-29.562542720437456</v>
      </c>
    </row>
    <row r="121" spans="1:7" s="16" customFormat="1" ht="12" x14ac:dyDescent="0.2">
      <c r="A121" s="79" t="s">
        <v>74</v>
      </c>
      <c r="B121" s="67">
        <v>0</v>
      </c>
      <c r="C121" s="66">
        <v>0</v>
      </c>
      <c r="D121" s="98">
        <f>IFERROR(((B121/C121)-1)*100,IF(B121+C121&lt;&gt;0,100,0))</f>
        <v>0</v>
      </c>
      <c r="E121" s="66">
        <v>313</v>
      </c>
      <c r="F121" s="66">
        <v>333</v>
      </c>
      <c r="G121" s="98">
        <f>IFERROR(((E121/F121)-1)*100,IF(E121+F121&lt;&gt;0,100,0))</f>
        <v>-6.0060060060060039</v>
      </c>
    </row>
    <row r="122" spans="1:7" s="28" customFormat="1" ht="12" x14ac:dyDescent="0.2">
      <c r="A122" s="81" t="s">
        <v>34</v>
      </c>
      <c r="B122" s="82">
        <f>SUM(B119:B121)</f>
        <v>190</v>
      </c>
      <c r="C122" s="82">
        <f>SUM(C119:C121)</f>
        <v>169</v>
      </c>
      <c r="D122" s="98">
        <f>IFERROR(((B122/C122)-1)*100,IF(B122+C122&lt;&gt;0,100,0))</f>
        <v>12.426035502958577</v>
      </c>
      <c r="E122" s="82">
        <f>SUM(E119:E121)</f>
        <v>8573</v>
      </c>
      <c r="F122" s="82">
        <f>SUM(F119:F121)</f>
        <v>12050</v>
      </c>
      <c r="G122" s="98">
        <f>IFERROR(((E122/F122)-1)*100,IF(E122+F122&lt;&gt;0,100,0))</f>
        <v>-28.854771784232369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22</v>
      </c>
      <c r="C125" s="66">
        <v>54</v>
      </c>
      <c r="D125" s="98">
        <f>IFERROR(((B125/C125)-1)*100,IF(B125+C125&lt;&gt;0,100,0))</f>
        <v>-59.259259259259252</v>
      </c>
      <c r="E125" s="66">
        <v>874</v>
      </c>
      <c r="F125" s="66">
        <v>1272</v>
      </c>
      <c r="G125" s="98">
        <f>IFERROR(((E125/F125)-1)*100,IF(E125+F125&lt;&gt;0,100,0))</f>
        <v>-31.289308176100626</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22</v>
      </c>
      <c r="C127" s="82">
        <f>SUM(C125:C126)</f>
        <v>54</v>
      </c>
      <c r="D127" s="98">
        <f>IFERROR(((B127/C127)-1)*100,IF(B127+C127&lt;&gt;0,100,0))</f>
        <v>-59.259259259259252</v>
      </c>
      <c r="E127" s="82">
        <f>SUM(E125:E126)</f>
        <v>874</v>
      </c>
      <c r="F127" s="82">
        <f>SUM(F125:F126)</f>
        <v>1272</v>
      </c>
      <c r="G127" s="98">
        <f>IFERROR(((E127/F127)-1)*100,IF(E127+F127&lt;&gt;0,100,0))</f>
        <v>-31.289308176100626</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210940</v>
      </c>
      <c r="F130" s="66">
        <v>110085</v>
      </c>
      <c r="G130" s="98">
        <f>IFERROR(((E130/F130)-1)*100,IF(E130+F130&lt;&gt;0,100,0))</f>
        <v>91.615569786982775</v>
      </c>
    </row>
    <row r="131" spans="1:7" s="16" customFormat="1" ht="12" x14ac:dyDescent="0.2">
      <c r="A131" s="79" t="s">
        <v>72</v>
      </c>
      <c r="B131" s="67">
        <v>103307</v>
      </c>
      <c r="C131" s="66">
        <v>23936</v>
      </c>
      <c r="D131" s="98">
        <f>IFERROR(((B131/C131)-1)*100,IF(B131+C131&lt;&gt;0,100,0))</f>
        <v>331.59675802139043</v>
      </c>
      <c r="E131" s="66">
        <v>8678116</v>
      </c>
      <c r="F131" s="66">
        <v>9379676</v>
      </c>
      <c r="G131" s="98">
        <f>IFERROR(((E131/F131)-1)*100,IF(E131+F131&lt;&gt;0,100,0))</f>
        <v>-7.4795760535865004</v>
      </c>
    </row>
    <row r="132" spans="1:7" s="16" customFormat="1" ht="12" x14ac:dyDescent="0.2">
      <c r="A132" s="79" t="s">
        <v>74</v>
      </c>
      <c r="B132" s="67">
        <v>0</v>
      </c>
      <c r="C132" s="66">
        <v>0</v>
      </c>
      <c r="D132" s="98">
        <f>IFERROR(((B132/C132)-1)*100,IF(B132+C132&lt;&gt;0,100,0))</f>
        <v>0</v>
      </c>
      <c r="E132" s="66">
        <v>13365</v>
      </c>
      <c r="F132" s="66">
        <v>18991</v>
      </c>
      <c r="G132" s="98">
        <f>IFERROR(((E132/F132)-1)*100,IF(E132+F132&lt;&gt;0,100,0))</f>
        <v>-29.624559001632356</v>
      </c>
    </row>
    <row r="133" spans="1:7" s="16" customFormat="1" ht="12" x14ac:dyDescent="0.2">
      <c r="A133" s="81" t="s">
        <v>34</v>
      </c>
      <c r="B133" s="82">
        <f>SUM(B130:B132)</f>
        <v>103307</v>
      </c>
      <c r="C133" s="82">
        <f>SUM(C130:C132)</f>
        <v>23936</v>
      </c>
      <c r="D133" s="98">
        <f>IFERROR(((B133/C133)-1)*100,IF(B133+C133&lt;&gt;0,100,0))</f>
        <v>331.59675802139043</v>
      </c>
      <c r="E133" s="82">
        <f>SUM(E130:E132)</f>
        <v>8902421</v>
      </c>
      <c r="F133" s="82">
        <f>SUM(F130:F132)</f>
        <v>9508752</v>
      </c>
      <c r="G133" s="98">
        <f>IFERROR(((E133/F133)-1)*100,IF(E133+F133&lt;&gt;0,100,0))</f>
        <v>-6.376557091824453</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5355</v>
      </c>
      <c r="C136" s="66">
        <v>12683</v>
      </c>
      <c r="D136" s="98">
        <f>IFERROR(((B136/C136)-1)*100,)</f>
        <v>-57.778128203106526</v>
      </c>
      <c r="E136" s="66">
        <v>426435</v>
      </c>
      <c r="F136" s="66">
        <v>577101</v>
      </c>
      <c r="G136" s="98">
        <f>IFERROR(((E136/F136)-1)*100,)</f>
        <v>-26.107388481392334</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5355</v>
      </c>
      <c r="C138" s="82">
        <f>SUM(C136:C137)</f>
        <v>12683</v>
      </c>
      <c r="D138" s="98">
        <f>IFERROR(((B138/C138)-1)*100,)</f>
        <v>-57.778128203106526</v>
      </c>
      <c r="E138" s="82">
        <f>SUM(E136:E137)</f>
        <v>426435</v>
      </c>
      <c r="F138" s="82">
        <f>SUM(F136:F137)</f>
        <v>577101</v>
      </c>
      <c r="G138" s="98">
        <f>IFERROR(((E138/F138)-1)*100,)</f>
        <v>-26.107388481392334</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5062317.8650000002</v>
      </c>
      <c r="F141" s="66">
        <v>2654433.5237500002</v>
      </c>
      <c r="G141" s="98">
        <f>IFERROR(((E141/F141)-1)*100,IF(E141+F141&lt;&gt;0,100,0))</f>
        <v>90.7117966867864</v>
      </c>
    </row>
    <row r="142" spans="1:7" s="32" customFormat="1" x14ac:dyDescent="0.2">
      <c r="A142" s="79" t="s">
        <v>72</v>
      </c>
      <c r="B142" s="67">
        <v>9281456.49113</v>
      </c>
      <c r="C142" s="66">
        <v>2149567.46826</v>
      </c>
      <c r="D142" s="98">
        <f>IFERROR(((B142/C142)-1)*100,IF(B142+C142&lt;&gt;0,100,0))</f>
        <v>331.7825157003802</v>
      </c>
      <c r="E142" s="66">
        <v>815596992.87969005</v>
      </c>
      <c r="F142" s="66">
        <v>868350344.18239999</v>
      </c>
      <c r="G142" s="98">
        <f>IFERROR(((E142/F142)-1)*100,IF(E142+F142&lt;&gt;0,100,0))</f>
        <v>-6.0751229795826367</v>
      </c>
    </row>
    <row r="143" spans="1:7" s="32" customFormat="1" x14ac:dyDescent="0.2">
      <c r="A143" s="79" t="s">
        <v>74</v>
      </c>
      <c r="B143" s="67">
        <v>0</v>
      </c>
      <c r="C143" s="66">
        <v>0</v>
      </c>
      <c r="D143" s="98">
        <f>IFERROR(((B143/C143)-1)*100,IF(B143+C143&lt;&gt;0,100,0))</f>
        <v>0</v>
      </c>
      <c r="E143" s="66">
        <v>75863702.689999998</v>
      </c>
      <c r="F143" s="66">
        <v>92676529.379999995</v>
      </c>
      <c r="G143" s="98">
        <f>IFERROR(((E143/F143)-1)*100,IF(E143+F143&lt;&gt;0,100,0))</f>
        <v>-18.141407325540481</v>
      </c>
    </row>
    <row r="144" spans="1:7" s="16" customFormat="1" ht="12" x14ac:dyDescent="0.2">
      <c r="A144" s="81" t="s">
        <v>34</v>
      </c>
      <c r="B144" s="82">
        <f>SUM(B141:B143)</f>
        <v>9281456.49113</v>
      </c>
      <c r="C144" s="82">
        <f>SUM(C141:C143)</f>
        <v>2149567.46826</v>
      </c>
      <c r="D144" s="98">
        <f>IFERROR(((B144/C144)-1)*100,IF(B144+C144&lt;&gt;0,100,0))</f>
        <v>331.7825157003802</v>
      </c>
      <c r="E144" s="82">
        <f>SUM(E141:E143)</f>
        <v>896523013.43469</v>
      </c>
      <c r="F144" s="82">
        <f>SUM(F141:F143)</f>
        <v>963681307.08614993</v>
      </c>
      <c r="G144" s="98">
        <f>IFERROR(((E144/F144)-1)*100,IF(E144+F144&lt;&gt;0,100,0))</f>
        <v>-6.9689318613561309</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11831.87</v>
      </c>
      <c r="C147" s="66">
        <v>18501.528060000001</v>
      </c>
      <c r="D147" s="98">
        <f>IFERROR(((B147/C147)-1)*100,IF(B147+C147&lt;&gt;0,100,0))</f>
        <v>-36.049228141429523</v>
      </c>
      <c r="E147" s="66">
        <v>772150.21832999995</v>
      </c>
      <c r="F147" s="66">
        <v>1068066.67695</v>
      </c>
      <c r="G147" s="98">
        <f>IFERROR(((E147/F147)-1)*100,IF(E147+F147&lt;&gt;0,100,0))</f>
        <v>-27.705803860956234</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11831.87</v>
      </c>
      <c r="C149" s="82">
        <f>SUM(C147:C148)</f>
        <v>18501.528060000001</v>
      </c>
      <c r="D149" s="98">
        <f>IFERROR(((B149/C149)-1)*100,IF(B149+C149&lt;&gt;0,100,0))</f>
        <v>-36.049228141429523</v>
      </c>
      <c r="E149" s="82">
        <f>SUM(E147:E148)</f>
        <v>772150.21832999995</v>
      </c>
      <c r="F149" s="82">
        <f>SUM(F147:F148)</f>
        <v>1068066.67695</v>
      </c>
      <c r="G149" s="98">
        <f>IFERROR(((E149/F149)-1)*100,IF(E149+F149&lt;&gt;0,100,0))</f>
        <v>-27.705803860956234</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50540</v>
      </c>
      <c r="C152" s="66">
        <v>60010</v>
      </c>
      <c r="D152" s="98">
        <f>IFERROR(((B152/C152)-1)*100,IF(B152+C152&lt;&gt;0,100,0))</f>
        <v>-15.780703216130643</v>
      </c>
      <c r="E152" s="78"/>
      <c r="F152" s="78"/>
      <c r="G152" s="65"/>
    </row>
    <row r="153" spans="1:7" s="16" customFormat="1" ht="12" x14ac:dyDescent="0.2">
      <c r="A153" s="79" t="s">
        <v>72</v>
      </c>
      <c r="B153" s="67">
        <v>981110</v>
      </c>
      <c r="C153" s="66">
        <v>967968</v>
      </c>
      <c r="D153" s="98">
        <f>IFERROR(((B153/C153)-1)*100,IF(B153+C153&lt;&gt;0,100,0))</f>
        <v>1.357689510397031</v>
      </c>
      <c r="E153" s="78"/>
      <c r="F153" s="78"/>
      <c r="G153" s="65"/>
    </row>
    <row r="154" spans="1:7" s="16" customFormat="1" ht="12" x14ac:dyDescent="0.2">
      <c r="A154" s="79" t="s">
        <v>74</v>
      </c>
      <c r="B154" s="67">
        <v>1623</v>
      </c>
      <c r="C154" s="66">
        <v>2436</v>
      </c>
      <c r="D154" s="98">
        <f>IFERROR(((B154/C154)-1)*100,IF(B154+C154&lt;&gt;0,100,0))</f>
        <v>-33.374384236453203</v>
      </c>
      <c r="E154" s="78"/>
      <c r="F154" s="78"/>
      <c r="G154" s="65"/>
    </row>
    <row r="155" spans="1:7" s="28" customFormat="1" ht="12" x14ac:dyDescent="0.2">
      <c r="A155" s="81" t="s">
        <v>34</v>
      </c>
      <c r="B155" s="82">
        <f>SUM(B152:B154)</f>
        <v>1033273</v>
      </c>
      <c r="C155" s="82">
        <f>SUM(C152:C154)</f>
        <v>1030414</v>
      </c>
      <c r="D155" s="98">
        <f>IFERROR(((B155/C155)-1)*100,IF(B155+C155&lt;&gt;0,100,0))</f>
        <v>0.27746129225729721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150550</v>
      </c>
      <c r="C158" s="66">
        <v>242377</v>
      </c>
      <c r="D158" s="98">
        <f>IFERROR(((B158/C158)-1)*100,IF(B158+C158&lt;&gt;0,100,0))</f>
        <v>-37.886020538252396</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150550</v>
      </c>
      <c r="C160" s="82">
        <f>SUM(C158:C159)</f>
        <v>242377</v>
      </c>
      <c r="D160" s="98">
        <f>IFERROR(((B160/C160)-1)*100,IF(B160+C160&lt;&gt;0,100,0))</f>
        <v>-37.886020538252396</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7744</v>
      </c>
      <c r="C168" s="113">
        <v>9820</v>
      </c>
      <c r="D168" s="111">
        <f>IFERROR(((B168/C168)-1)*100,IF(B168+C168&lt;&gt;0,100,0))</f>
        <v>-21.14052953156823</v>
      </c>
      <c r="E168" s="113">
        <v>347589</v>
      </c>
      <c r="F168" s="113">
        <v>365114</v>
      </c>
      <c r="G168" s="111">
        <f>IFERROR(((E168/F168)-1)*100,IF(E168+F168&lt;&gt;0,100,0))</f>
        <v>-4.7998707253077093</v>
      </c>
    </row>
    <row r="169" spans="1:7" x14ac:dyDescent="0.2">
      <c r="A169" s="101" t="s">
        <v>32</v>
      </c>
      <c r="B169" s="112">
        <v>44524</v>
      </c>
      <c r="C169" s="113">
        <v>55191</v>
      </c>
      <c r="D169" s="111">
        <f t="shared" ref="D169:D171" si="5">IFERROR(((B169/C169)-1)*100,IF(B169+C169&lt;&gt;0,100,0))</f>
        <v>-19.327426573173167</v>
      </c>
      <c r="E169" s="113">
        <v>2485606</v>
      </c>
      <c r="F169" s="113">
        <v>2404767</v>
      </c>
      <c r="G169" s="111">
        <f>IFERROR(((E169/F169)-1)*100,IF(E169+F169&lt;&gt;0,100,0))</f>
        <v>3.3616146595491392</v>
      </c>
    </row>
    <row r="170" spans="1:7" x14ac:dyDescent="0.2">
      <c r="A170" s="101" t="s">
        <v>92</v>
      </c>
      <c r="B170" s="112">
        <v>14717981</v>
      </c>
      <c r="C170" s="113">
        <v>17707257</v>
      </c>
      <c r="D170" s="111">
        <f t="shared" si="5"/>
        <v>-16.881643497917263</v>
      </c>
      <c r="E170" s="113">
        <v>818445145</v>
      </c>
      <c r="F170" s="113">
        <v>655325636</v>
      </c>
      <c r="G170" s="111">
        <f>IFERROR(((E170/F170)-1)*100,IF(E170+F170&lt;&gt;0,100,0))</f>
        <v>24.891366984458998</v>
      </c>
    </row>
    <row r="171" spans="1:7" x14ac:dyDescent="0.2">
      <c r="A171" s="101" t="s">
        <v>93</v>
      </c>
      <c r="B171" s="112">
        <v>142026</v>
      </c>
      <c r="C171" s="113">
        <v>151206</v>
      </c>
      <c r="D171" s="111">
        <f t="shared" si="5"/>
        <v>-6.0711876512836831</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413</v>
      </c>
      <c r="C174" s="113">
        <v>751</v>
      </c>
      <c r="D174" s="111">
        <f t="shared" ref="D174:D177" si="6">IFERROR(((B174/C174)-1)*100,IF(B174+C174&lt;&gt;0,100,0))</f>
        <v>-45.006657789613847</v>
      </c>
      <c r="E174" s="113">
        <v>16697</v>
      </c>
      <c r="F174" s="113">
        <v>16609</v>
      </c>
      <c r="G174" s="111">
        <f t="shared" ref="G174" si="7">IFERROR(((E174/F174)-1)*100,IF(E174+F174&lt;&gt;0,100,0))</f>
        <v>0.52983322295141466</v>
      </c>
    </row>
    <row r="175" spans="1:7" x14ac:dyDescent="0.2">
      <c r="A175" s="101" t="s">
        <v>32</v>
      </c>
      <c r="B175" s="112">
        <v>5339</v>
      </c>
      <c r="C175" s="113">
        <v>5063</v>
      </c>
      <c r="D175" s="111">
        <f t="shared" si="6"/>
        <v>5.4513134505234095</v>
      </c>
      <c r="E175" s="113">
        <v>210451</v>
      </c>
      <c r="F175" s="113">
        <v>215133</v>
      </c>
      <c r="G175" s="111">
        <f t="shared" ref="G175" si="8">IFERROR(((E175/F175)-1)*100,IF(E175+F175&lt;&gt;0,100,0))</f>
        <v>-2.1763281318997962</v>
      </c>
    </row>
    <row r="176" spans="1:7" x14ac:dyDescent="0.2">
      <c r="A176" s="101" t="s">
        <v>92</v>
      </c>
      <c r="B176" s="112">
        <v>51271</v>
      </c>
      <c r="C176" s="113">
        <v>71706</v>
      </c>
      <c r="D176" s="111">
        <f t="shared" si="6"/>
        <v>-28.498312554040105</v>
      </c>
      <c r="E176" s="113">
        <v>3924634</v>
      </c>
      <c r="F176" s="113">
        <v>2030635</v>
      </c>
      <c r="G176" s="111">
        <f t="shared" ref="G176" si="9">IFERROR(((E176/F176)-1)*100,IF(E176+F176&lt;&gt;0,100,0))</f>
        <v>93.271267362179813</v>
      </c>
    </row>
    <row r="177" spans="1:7" x14ac:dyDescent="0.2">
      <c r="A177" s="101" t="s">
        <v>93</v>
      </c>
      <c r="B177" s="112">
        <v>48779</v>
      </c>
      <c r="C177" s="113">
        <v>54956</v>
      </c>
      <c r="D177" s="111">
        <f t="shared" si="6"/>
        <v>-11.239901011718468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2021-10-11T06:35:52Z</dcterms:modified>
</cp:coreProperties>
</file>