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<sst xmlns="http://schemas.openxmlformats.org/spreadsheetml/2006/main" count="265" uniqueCount="100">
  <si>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</si>
  <si>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</si>
  <si>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</si>
  <si>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</si>
  <si>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</si>
  <si>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</si>
  <si>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</si>
  <si>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</si>
  <si>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</si>
  <si>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</si>
  <si>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</si>
  <si>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</si>
  <si>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</si>
  <si>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</si>
  <si>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</si>
  <si>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</si>
  <si>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</si>
  <si>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</si>
  <si>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</si>
  <si>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</si>
  <si>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</si>
  <si>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</si>
  <si>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</si>
  <si>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</si>
  <si>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</si>
  <si>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</si>
  <si>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</si>
  <si>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</si>
  <si>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</si>
  <si>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</si>
  <si>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</si>
  <si>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</si>
  <si>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</si>
  <si>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</si>
  <si>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</si>
  <si>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</si>
  <si>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</si>
  <si>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</si>
  <si>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</si>
  <si>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</si>
  <si>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</si>
  <si>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</si>
  <si>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</si>
  <si>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</si>
  <si>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</si>
  <si>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</si>
  <si>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</si>
  <si>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</si>
  <si>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</si>
  <si>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</si>
  <si>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</si>
  <si>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</si>
  <si>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</si>
  <si>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</si>
  <si>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</si>
  <si>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</si>
  <si>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</si>
  <si>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</si>
  <si>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</si>
  <si>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</si>
  <si>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</si>
  <si>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</si>
  <si>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</si>
  <si>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</si>
  <si>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</si>
  <si>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</si>
  <si>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</si>
  <si>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</si>
  <si>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</si>
  <si>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</si>
  <si>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</si>
  <si>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</si>
  <si>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</si>
  <si>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</si>
  <si>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</si>
  <si>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</si>
  <si>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</si>
  <si>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</si>
  <si>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</si>
  <si>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</si>
  <si>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</si>
  <si>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</si>
  <si>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</si>
  <si>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</si>
  <si>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</si>
  <si>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</si>
  <si>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</si>
  <si>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</si>
  <si>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</si>
  <si>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</si>
  <si>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</si>
  <si>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</si>
  <si>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</si>
  <si>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</si>
  <si>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</si>
  <si>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</si>
  <si>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</si>
  <si>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22 October 2021</t>
  </si>
  <si>
    <t>22.10.2021</t>
  </si>
  <si>
    <t>16.10.2020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</si>
</sst>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1283619</v>
      </c>
      <c r="C11" s="67">
        <v>1383392</v>
      </c>
      <c r="D11" s="98">
        <f>IFERROR(((B11/C11)-1)*100,IF(B11+C11&lt;&gt;0,100,0))</f>
        <v>-7.2122001572945349</v>
      </c>
      <c r="E11" s="67">
        <v>68091403</v>
      </c>
      <c r="F11" s="67">
        <v>75600239</v>
      </c>
      <c r="G11" s="98">
        <f>IFERROR(((E11/F11)-1)*100,IF(E11+F11&lt;&gt;0,100,0))</f>
        <v>-9.9322913516186055</v>
      </c>
    </row>
    <row r="12" spans="1:7" s="16" customFormat="1" ht="12" x14ac:dyDescent="0.2">
      <c r="A12" s="64" t="s">
        <v>9</v>
      </c>
      <c r="B12" s="67">
        <v>1757417.9140000001</v>
      </c>
      <c r="C12" s="67">
        <v>1736707.547</v>
      </c>
      <c r="D12" s="98">
        <f>IFERROR(((B12/C12)-1)*100,IF(B12+C12&lt;&gt;0,100,0))</f>
        <v>1.1925074567548988</v>
      </c>
      <c r="E12" s="67">
        <v>104815899.436</v>
      </c>
      <c r="F12" s="67">
        <v>92425216.435000002</v>
      </c>
      <c r="G12" s="98">
        <f>IFERROR(((E12/F12)-1)*100,IF(E12+F12&lt;&gt;0,100,0))</f>
        <v>13.406171474549922</v>
      </c>
    </row>
    <row r="13" spans="1:7" s="16" customFormat="1" ht="12" x14ac:dyDescent="0.2">
      <c r="A13" s="64" t="s">
        <v>10</v>
      </c>
      <c r="B13" s="67">
        <v>87139946.995017394</v>
      </c>
      <c r="C13" s="67">
        <v>89283239.302255601</v>
      </c>
      <c r="D13" s="98">
        <f>IFERROR(((B13/C13)-1)*100,IF(B13+C13&lt;&gt;0,100,0))</f>
        <v>-2.4005539270169129</v>
      </c>
      <c r="E13" s="67">
        <v>4906196266.8416996</v>
      </c>
      <c r="F13" s="67">
        <v>4663721543.9830904</v>
      </c>
      <c r="G13" s="98">
        <f>IFERROR(((E13/F13)-1)*100,IF(E13+F13&lt;&gt;0,100,0))</f>
        <v>5.1991681015226554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293</v>
      </c>
      <c r="C16" s="67">
        <v>352</v>
      </c>
      <c r="D16" s="98">
        <f>IFERROR(((B16/C16)-1)*100,IF(B16+C16&lt;&gt;0,100,0))</f>
        <v>-16.761363636363637</v>
      </c>
      <c r="E16" s="67">
        <v>14674</v>
      </c>
      <c r="F16" s="67">
        <v>12982</v>
      </c>
      <c r="G16" s="98">
        <f>IFERROR(((E16/F16)-1)*100,IF(E16+F16&lt;&gt;0,100,0))</f>
        <v>13.033430904329069</v>
      </c>
    </row>
    <row r="17" spans="1:7" s="16" customFormat="1" ht="12" x14ac:dyDescent="0.2">
      <c r="A17" s="64" t="s">
        <v>9</v>
      </c>
      <c r="B17" s="67">
        <v>150952.997</v>
      </c>
      <c r="C17" s="67">
        <v>159438.66699999999</v>
      </c>
      <c r="D17" s="98">
        <f>IFERROR(((B17/C17)-1)*100,IF(B17+C17&lt;&gt;0,100,0))</f>
        <v>-5.3222158461723623</v>
      </c>
      <c r="E17" s="67">
        <v>9927016.2870000005</v>
      </c>
      <c r="F17" s="67">
        <v>7400316.9330000002</v>
      </c>
      <c r="G17" s="98">
        <f>IFERROR(((E17/F17)-1)*100,IF(E17+F17&lt;&gt;0,100,0))</f>
        <v>34.143123556408362</v>
      </c>
    </row>
    <row r="18" spans="1:7" s="16" customFormat="1" ht="12" x14ac:dyDescent="0.2">
      <c r="A18" s="64" t="s">
        <v>10</v>
      </c>
      <c r="B18" s="67">
        <v>8599931.6810273994</v>
      </c>
      <c r="C18" s="67">
        <v>10079189.8203506</v>
      </c>
      <c r="D18" s="98">
        <f>IFERROR(((B18/C18)-1)*100,IF(B18+C18&lt;&gt;0,100,0))</f>
        <v>-14.676359565492792</v>
      </c>
      <c r="E18" s="67">
        <v>439969411.89199901</v>
      </c>
      <c r="F18" s="67">
        <v>265079336.94305301</v>
      </c>
      <c r="G18" s="98">
        <f>IFERROR(((E18/F18)-1)*100,IF(E18+F18&lt;&gt;0,100,0))</f>
        <v>65.976502342963698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14745015.080010001</v>
      </c>
      <c r="C24" s="66">
        <v>11889667.85115</v>
      </c>
      <c r="D24" s="65">
        <f>B24-C24</f>
        <v>2855347.2288600001</v>
      </c>
      <c r="E24" s="67">
        <v>851818516.57896996</v>
      </c>
      <c r="F24" s="67">
        <v>742349649.45166004</v>
      </c>
      <c r="G24" s="65">
        <f>E24-F24</f>
        <v>109468867.12730992</v>
      </c>
    </row>
    <row r="25" spans="1:7" s="16" customFormat="1" ht="12" x14ac:dyDescent="0.2">
      <c r="A25" s="68" t="s">
        <v>15</v>
      </c>
      <c r="B25" s="66">
        <v>20348075.206</v>
      </c>
      <c r="C25" s="66">
        <v>14230358.356109999</v>
      </c>
      <c r="D25" s="65">
        <f>B25-C25</f>
        <v>6117716.8498900011</v>
      </c>
      <c r="E25" s="67">
        <v>953687619.37352002</v>
      </c>
      <c r="F25" s="67">
        <v>855015681.60813999</v>
      </c>
      <c r="G25" s="65">
        <f>E25-F25</f>
        <v>98671937.765380025</v>
      </c>
    </row>
    <row r="26" spans="1:7" s="28" customFormat="1" ht="12" x14ac:dyDescent="0.2">
      <c r="A26" s="69" t="s">
        <v>16</v>
      </c>
      <c r="B26" s="70">
        <f>B24-B25</f>
        <v>-5603060.1259899996</v>
      </c>
      <c r="C26" s="70">
        <f>C24-C25</f>
        <v>-2340690.5049599987</v>
      </c>
      <c r="D26" s="70"/>
      <c r="E26" s="70">
        <f>E24-E25</f>
        <v>-101869102.79455006</v>
      </c>
      <c r="F26" s="70">
        <f>F24-F25</f>
        <v>-112666032.15647995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67050.519945459993</v>
      </c>
      <c r="C33" s="126">
        <v>55047.263705060002</v>
      </c>
      <c r="D33" s="98">
        <f t="shared" ref="D33:D42" si="0">IFERROR(((B33/C33)-1)*100,IF(B33+C33&lt;&gt;0,100,0))</f>
        <v>21.805364031739582</v>
      </c>
      <c r="E33" s="64"/>
      <c r="F33" s="126">
        <v>67249.16</v>
      </c>
      <c r="G33" s="126">
        <v>65942.710000000006</v>
      </c>
    </row>
    <row r="34" spans="1:7" s="16" customFormat="1" ht="12" x14ac:dyDescent="0.2">
      <c r="A34" s="64" t="s">
        <v>23</v>
      </c>
      <c r="B34" s="126">
        <v>77497.32057589</v>
      </c>
      <c r="C34" s="126">
        <v>57422.263485479998</v>
      </c>
      <c r="D34" s="98">
        <f t="shared" si="0"/>
        <v>34.960407117156308</v>
      </c>
      <c r="E34" s="64"/>
      <c r="F34" s="126">
        <v>78473.7</v>
      </c>
      <c r="G34" s="126">
        <v>77056.800000000003</v>
      </c>
    </row>
    <row r="35" spans="1:7" s="16" customFormat="1" ht="12" x14ac:dyDescent="0.2">
      <c r="A35" s="64" t="s">
        <v>24</v>
      </c>
      <c r="B35" s="126">
        <v>64041.589078980003</v>
      </c>
      <c r="C35" s="126">
        <v>38650.202215110003</v>
      </c>
      <c r="D35" s="98">
        <f t="shared" si="0"/>
        <v>65.695353215884154</v>
      </c>
      <c r="E35" s="64"/>
      <c r="F35" s="126">
        <v>64961.67</v>
      </c>
      <c r="G35" s="126">
        <v>63360.62</v>
      </c>
    </row>
    <row r="36" spans="1:7" s="16" customFormat="1" ht="12" x14ac:dyDescent="0.2">
      <c r="A36" s="64" t="s">
        <v>25</v>
      </c>
      <c r="B36" s="126">
        <v>60524.546502140001</v>
      </c>
      <c r="C36" s="126">
        <v>50697.690946920004</v>
      </c>
      <c r="D36" s="98">
        <f t="shared" si="0"/>
        <v>19.383240876805651</v>
      </c>
      <c r="E36" s="64"/>
      <c r="F36" s="126">
        <v>60699.87</v>
      </c>
      <c r="G36" s="126">
        <v>59423.58</v>
      </c>
    </row>
    <row r="37" spans="1:7" s="16" customFormat="1" ht="12" x14ac:dyDescent="0.2">
      <c r="A37" s="64" t="s">
        <v>79</v>
      </c>
      <c r="B37" s="126">
        <v>62969.101785619998</v>
      </c>
      <c r="C37" s="126">
        <v>54169.449232109997</v>
      </c>
      <c r="D37" s="98">
        <f t="shared" si="0"/>
        <v>16.244677910245088</v>
      </c>
      <c r="E37" s="64"/>
      <c r="F37" s="126">
        <v>64934.62</v>
      </c>
      <c r="G37" s="126">
        <v>61082.46</v>
      </c>
    </row>
    <row r="38" spans="1:7" s="16" customFormat="1" ht="12" x14ac:dyDescent="0.2">
      <c r="A38" s="64" t="s">
        <v>26</v>
      </c>
      <c r="B38" s="126">
        <v>86658.912518939993</v>
      </c>
      <c r="C38" s="126">
        <v>75222.10144441</v>
      </c>
      <c r="D38" s="98">
        <f t="shared" si="0"/>
        <v>15.204056859514781</v>
      </c>
      <c r="E38" s="64"/>
      <c r="F38" s="126">
        <v>86817.74</v>
      </c>
      <c r="G38" s="126">
        <v>84072.68</v>
      </c>
    </row>
    <row r="39" spans="1:7" s="16" customFormat="1" ht="12" x14ac:dyDescent="0.2">
      <c r="A39" s="64" t="s">
        <v>27</v>
      </c>
      <c r="B39" s="126">
        <v>13849.052266639999</v>
      </c>
      <c r="C39" s="126">
        <v>9677.6274971000003</v>
      </c>
      <c r="D39" s="98">
        <f t="shared" si="0"/>
        <v>43.103795540694342</v>
      </c>
      <c r="E39" s="64"/>
      <c r="F39" s="126">
        <v>14149.05</v>
      </c>
      <c r="G39" s="126">
        <v>13755.59</v>
      </c>
    </row>
    <row r="40" spans="1:7" s="16" customFormat="1" ht="12" x14ac:dyDescent="0.2">
      <c r="A40" s="64" t="s">
        <v>28</v>
      </c>
      <c r="B40" s="126">
        <v>84524.338543449994</v>
      </c>
      <c r="C40" s="126">
        <v>69843.328229000006</v>
      </c>
      <c r="D40" s="98">
        <f t="shared" si="0"/>
        <v>21.0199179888942</v>
      </c>
      <c r="E40" s="64"/>
      <c r="F40" s="126">
        <v>84660.17</v>
      </c>
      <c r="G40" s="126">
        <v>82960.13</v>
      </c>
    </row>
    <row r="41" spans="1:7" s="16" customFormat="1" ht="12" x14ac:dyDescent="0.2">
      <c r="A41" s="64" t="s">
        <v>29</v>
      </c>
      <c r="B41" s="72"/>
      <c r="C41" s="126">
        <v>5236.5294043599997</v>
      </c>
      <c r="D41" s="98">
        <f t="shared" si="0"/>
        <v>-100</v>
      </c>
      <c r="E41" s="64"/>
      <c r="F41" s="72"/>
      <c r="G41" s="72"/>
    </row>
    <row r="42" spans="1:7" s="16" customFormat="1" ht="12" x14ac:dyDescent="0.2">
      <c r="A42" s="64" t="s">
        <v>78</v>
      </c>
      <c r="B42" s="126">
        <v>1275.5216715500001</v>
      </c>
      <c r="C42" s="126">
        <v>864.40396447000001</v>
      </c>
      <c r="D42" s="98">
        <f t="shared" si="0"/>
        <v>47.560830812717583</v>
      </c>
      <c r="E42" s="64"/>
      <c r="F42" s="126">
        <v>1291.5</v>
      </c>
      <c r="G42" s="126">
        <v>1214.58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19259.5652065906</v>
      </c>
      <c r="D48" s="72"/>
      <c r="E48" s="127">
        <v>16720.226193187998</v>
      </c>
      <c r="F48" s="72"/>
      <c r="G48" s="98">
        <f>IFERROR(((C48/E48)-1)*100,IF(C48+E48&lt;&gt;0,100,0))</f>
        <v>15.187228833286692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3054</v>
      </c>
      <c r="D54" s="75"/>
      <c r="E54" s="128">
        <v>1156248</v>
      </c>
      <c r="F54" s="128">
        <v>122830875.81</v>
      </c>
      <c r="G54" s="128">
        <v>9160374.1439999994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5670</v>
      </c>
      <c r="C68" s="66">
        <v>5086</v>
      </c>
      <c r="D68" s="98">
        <f>IFERROR(((B68/C68)-1)*100,IF(B68+C68&lt;&gt;0,100,0))</f>
        <v>11.482500983090848</v>
      </c>
      <c r="E68" s="66">
        <v>267983</v>
      </c>
      <c r="F68" s="66">
        <v>277153</v>
      </c>
      <c r="G68" s="98">
        <f>IFERROR(((E68/F68)-1)*100,IF(E68+F68&lt;&gt;0,100,0))</f>
        <v>-3.3086417971301074</v>
      </c>
    </row>
    <row r="69" spans="1:7" s="16" customFormat="1" ht="12" x14ac:dyDescent="0.2">
      <c r="A69" s="79" t="s">
        <v>54</v>
      </c>
      <c r="B69" s="67">
        <v>161833982.91499999</v>
      </c>
      <c r="C69" s="66">
        <v>148480296.75</v>
      </c>
      <c r="D69" s="98">
        <f>IFERROR(((B69/C69)-1)*100,IF(B69+C69&lt;&gt;0,100,0))</f>
        <v>8.9935745397141442</v>
      </c>
      <c r="E69" s="66">
        <v>8089821678.2119999</v>
      </c>
      <c r="F69" s="66">
        <v>9066956590.309</v>
      </c>
      <c r="G69" s="98">
        <f>IFERROR(((E69/F69)-1)*100,IF(E69+F69&lt;&gt;0,100,0))</f>
        <v>-10.77687868431385</v>
      </c>
    </row>
    <row r="70" spans="1:7" s="62" customFormat="1" ht="12" x14ac:dyDescent="0.2">
      <c r="A70" s="79" t="s">
        <v>55</v>
      </c>
      <c r="B70" s="67">
        <v>162390272.4084</v>
      </c>
      <c r="C70" s="66">
        <v>142943157.57977</v>
      </c>
      <c r="D70" s="98">
        <f>IFERROR(((B70/C70)-1)*100,IF(B70+C70&lt;&gt;0,100,0))</f>
        <v>13.604788895038556</v>
      </c>
      <c r="E70" s="66">
        <v>7964441619.8555202</v>
      </c>
      <c r="F70" s="66">
        <v>8733503725.2962608</v>
      </c>
      <c r="G70" s="98">
        <f>IFERROR(((E70/F70)-1)*100,IF(E70+F70&lt;&gt;0,100,0))</f>
        <v>-8.8058828350090597</v>
      </c>
    </row>
    <row r="71" spans="1:7" s="16" customFormat="1" ht="12" x14ac:dyDescent="0.2">
      <c r="A71" s="79" t="s">
        <v>94</v>
      </c>
      <c r="B71" s="98">
        <f>IFERROR(B69/B68/1000,)</f>
        <v>28.542148662257496</v>
      </c>
      <c r="C71" s="98">
        <f>IFERROR(C69/C68/1000,)</f>
        <v>29.193923859614628</v>
      </c>
      <c r="D71" s="98">
        <f>IFERROR(((B71/C71)-1)*100,IF(B71+C71&lt;&gt;0,100,0))</f>
        <v>-2.2325714093498927</v>
      </c>
      <c r="E71" s="98">
        <f>IFERROR(E69/E68/1000,)</f>
        <v>30.18781668319259</v>
      </c>
      <c r="F71" s="98">
        <f>IFERROR(F69/F68/1000,)</f>
        <v>32.714625460698606</v>
      </c>
      <c r="G71" s="98">
        <f>IFERROR(((E71/F71)-1)*100,IF(E71+F71&lt;&gt;0,100,0))</f>
        <v>-7.7237894119912003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3111</v>
      </c>
      <c r="C74" s="66">
        <v>2147</v>
      </c>
      <c r="D74" s="98">
        <f>IFERROR(((B74/C74)-1)*100,IF(B74+C74&lt;&gt;0,100,0))</f>
        <v>44.899860270144387</v>
      </c>
      <c r="E74" s="66">
        <v>121922</v>
      </c>
      <c r="F74" s="66">
        <v>119964</v>
      </c>
      <c r="G74" s="98">
        <f>IFERROR(((E74/F74)-1)*100,IF(E74+F74&lt;&gt;0,100,0))</f>
        <v>1.6321563135607287</v>
      </c>
    </row>
    <row r="75" spans="1:7" s="16" customFormat="1" ht="12" x14ac:dyDescent="0.2">
      <c r="A75" s="79" t="s">
        <v>54</v>
      </c>
      <c r="B75" s="67">
        <v>609912008.88399994</v>
      </c>
      <c r="C75" s="66">
        <v>398540945.45599997</v>
      </c>
      <c r="D75" s="98">
        <f>IFERROR(((B75/C75)-1)*100,IF(B75+C75&lt;&gt;0,100,0))</f>
        <v>53.036222711359017</v>
      </c>
      <c r="E75" s="66">
        <v>19853288068.490002</v>
      </c>
      <c r="F75" s="66">
        <v>17779520859.112</v>
      </c>
      <c r="G75" s="98">
        <f>IFERROR(((E75/F75)-1)*100,IF(E75+F75&lt;&gt;0,100,0))</f>
        <v>11.663796936997862</v>
      </c>
    </row>
    <row r="76" spans="1:7" s="16" customFormat="1" ht="12" x14ac:dyDescent="0.2">
      <c r="A76" s="79" t="s">
        <v>55</v>
      </c>
      <c r="B76" s="67">
        <v>594861580.54173994</v>
      </c>
      <c r="C76" s="66">
        <v>371589919.51306999</v>
      </c>
      <c r="D76" s="98">
        <f>IFERROR(((B76/C76)-1)*100,IF(B76+C76&lt;&gt;0,100,0))</f>
        <v>60.085499983757451</v>
      </c>
      <c r="E76" s="66">
        <v>19199152520.884201</v>
      </c>
      <c r="F76" s="66">
        <v>17266593556.0863</v>
      </c>
      <c r="G76" s="98">
        <f>IFERROR(((E76/F76)-1)*100,IF(E76+F76&lt;&gt;0,100,0))</f>
        <v>11.192473828265292</v>
      </c>
    </row>
    <row r="77" spans="1:7" s="16" customFormat="1" ht="12" x14ac:dyDescent="0.2">
      <c r="A77" s="79" t="s">
        <v>94</v>
      </c>
      <c r="B77" s="98">
        <f>IFERROR(B75/B74/1000,)</f>
        <v>196.05014750369656</v>
      </c>
      <c r="C77" s="98">
        <f>IFERROR(C75/C74/1000,)</f>
        <v>185.62689588076387</v>
      </c>
      <c r="D77" s="98">
        <f>IFERROR(((B77/C77)-1)*100,IF(B77+C77&lt;&gt;0,100,0))</f>
        <v>5.6151623790703153</v>
      </c>
      <c r="E77" s="98">
        <f>IFERROR(E75/E74/1000,)</f>
        <v>162.8359776618658</v>
      </c>
      <c r="F77" s="98">
        <f>IFERROR(F75/F74/1000,)</f>
        <v>148.20713596672334</v>
      </c>
      <c r="G77" s="98">
        <f>IFERROR(((E77/F77)-1)*100,IF(E77+F77&lt;&gt;0,100,0))</f>
        <v>9.8705380140582619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164</v>
      </c>
      <c r="C80" s="66">
        <v>152</v>
      </c>
      <c r="D80" s="98">
        <f>IFERROR(((B80/C80)-1)*100,IF(B80+C80&lt;&gt;0,100,0))</f>
        <v>7.8947368421052655</v>
      </c>
      <c r="E80" s="66">
        <v>6805</v>
      </c>
      <c r="F80" s="66">
        <v>9216</v>
      </c>
      <c r="G80" s="98">
        <f>IFERROR(((E80/F80)-1)*100,IF(E80+F80&lt;&gt;0,100,0))</f>
        <v>-26.161024305555557</v>
      </c>
    </row>
    <row r="81" spans="1:7" s="16" customFormat="1" ht="12" x14ac:dyDescent="0.2">
      <c r="A81" s="79" t="s">
        <v>54</v>
      </c>
      <c r="B81" s="67">
        <v>16154604.445</v>
      </c>
      <c r="C81" s="66">
        <v>11691186.864</v>
      </c>
      <c r="D81" s="98">
        <f>IFERROR(((B81/C81)-1)*100,IF(B81+C81&lt;&gt;0,100,0))</f>
        <v>38.177625872561705</v>
      </c>
      <c r="E81" s="66">
        <v>592013461.71200001</v>
      </c>
      <c r="F81" s="66">
        <v>786429918.55299997</v>
      </c>
      <c r="G81" s="98">
        <f>IFERROR(((E81/F81)-1)*100,IF(E81+F81&lt;&gt;0,100,0))</f>
        <v>-24.72139630683413</v>
      </c>
    </row>
    <row r="82" spans="1:7" s="16" customFormat="1" ht="12" x14ac:dyDescent="0.2">
      <c r="A82" s="79" t="s">
        <v>55</v>
      </c>
      <c r="B82" s="67">
        <v>6573395.7288905</v>
      </c>
      <c r="C82" s="66">
        <v>4815105.2714002104</v>
      </c>
      <c r="D82" s="98">
        <f>IFERROR(((B82/C82)-1)*100,IF(B82+C82&lt;&gt;0,100,0))</f>
        <v>36.516137413107622</v>
      </c>
      <c r="E82" s="66">
        <v>197509936.44050401</v>
      </c>
      <c r="F82" s="66">
        <v>269960415.70051998</v>
      </c>
      <c r="G82" s="98">
        <f>IFERROR(((E82/F82)-1)*100,IF(E82+F82&lt;&gt;0,100,0))</f>
        <v>-26.837445435107334</v>
      </c>
    </row>
    <row r="83" spans="1:7" s="32" customFormat="1" x14ac:dyDescent="0.2">
      <c r="A83" s="79" t="s">
        <v>94</v>
      </c>
      <c r="B83" s="98">
        <f>IFERROR(B81/B80/1000,)</f>
        <v>98.503685640243901</v>
      </c>
      <c r="C83" s="98">
        <f>IFERROR(C81/C80/1000,)</f>
        <v>76.915703052631585</v>
      </c>
      <c r="D83" s="98">
        <f>IFERROR(((B83/C83)-1)*100,IF(B83+C83&lt;&gt;0,100,0))</f>
        <v>28.067067881886445</v>
      </c>
      <c r="E83" s="98">
        <f>IFERROR(E81/E80/1000,)</f>
        <v>86.9968349319618</v>
      </c>
      <c r="F83" s="98">
        <f>IFERROR(F81/F80/1000,)</f>
        <v>85.333107481879338</v>
      </c>
      <c r="G83" s="98">
        <f>IFERROR(((E83/F83)-1)*100,IF(E83+F83&lt;&gt;0,100,0))</f>
        <v>1.9496857657923083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8945</v>
      </c>
      <c r="C86" s="64">
        <f>C68+C74+C80</f>
        <v>7385</v>
      </c>
      <c r="D86" s="98">
        <f>IFERROR(((B86/C86)-1)*100,IF(B86+C86&lt;&gt;0,100,0))</f>
        <v>21.123899796885581</v>
      </c>
      <c r="E86" s="64">
        <f>E68+E74+E80</f>
        <v>396710</v>
      </c>
      <c r="F86" s="64">
        <f>F68+F74+F80</f>
        <v>406333</v>
      </c>
      <c r="G86" s="98">
        <f>IFERROR(((E86/F86)-1)*100,IF(E86+F86&lt;&gt;0,100,0))</f>
        <v>-2.3682546089045187</v>
      </c>
    </row>
    <row r="87" spans="1:7" s="62" customFormat="1" ht="12" x14ac:dyDescent="0.2">
      <c r="A87" s="79" t="s">
        <v>54</v>
      </c>
      <c r="B87" s="64">
        <f t="shared" ref="B87:C87" si="1">B69+B75+B81</f>
        <v>787900596.24399996</v>
      </c>
      <c r="C87" s="64">
        <f t="shared" si="1"/>
        <v>558712429.06999993</v>
      </c>
      <c r="D87" s="98">
        <f>IFERROR(((B87/C87)-1)*100,IF(B87+C87&lt;&gt;0,100,0))</f>
        <v>41.02077477594213</v>
      </c>
      <c r="E87" s="64">
        <f t="shared" ref="E87:F87" si="2">E69+E75+E81</f>
        <v>28535123208.414005</v>
      </c>
      <c r="F87" s="64">
        <f t="shared" si="2"/>
        <v>27632907367.973999</v>
      </c>
      <c r="G87" s="98">
        <f>IFERROR(((E87/F87)-1)*100,IF(E87+F87&lt;&gt;0,100,0))</f>
        <v>3.2650051202562036</v>
      </c>
    </row>
    <row r="88" spans="1:7" s="62" customFormat="1" ht="12" x14ac:dyDescent="0.2">
      <c r="A88" s="79" t="s">
        <v>55</v>
      </c>
      <c r="B88" s="64">
        <f t="shared" ref="B88:C88" si="3">B70+B76+B82</f>
        <v>763825248.67903054</v>
      </c>
      <c r="C88" s="64">
        <f t="shared" si="3"/>
        <v>519348182.36424017</v>
      </c>
      <c r="D88" s="98">
        <f>IFERROR(((B88/C88)-1)*100,IF(B88+C88&lt;&gt;0,100,0))</f>
        <v>47.073827273612864</v>
      </c>
      <c r="E88" s="64">
        <f t="shared" ref="E88:F88" si="4">E70+E76+E82</f>
        <v>27361104077.180225</v>
      </c>
      <c r="F88" s="64">
        <f t="shared" si="4"/>
        <v>26270057697.08308</v>
      </c>
      <c r="G88" s="98">
        <f>IFERROR(((E88/F88)-1)*100,IF(E88+F88&lt;&gt;0,100,0))</f>
        <v>4.1531936955673032</v>
      </c>
    </row>
    <row r="89" spans="1:7" s="63" customFormat="1" x14ac:dyDescent="0.2">
      <c r="A89" s="79" t="s">
        <v>95</v>
      </c>
      <c r="B89" s="98">
        <f>IFERROR((B75/B87)*100,IF(B75+B87&lt;&gt;0,100,0))</f>
        <v>77.409766129320218</v>
      </c>
      <c r="C89" s="98">
        <f>IFERROR((C75/C87)*100,IF(C75+C87&lt;&gt;0,100,0))</f>
        <v>71.33203500043625</v>
      </c>
      <c r="D89" s="98">
        <f>IFERROR(((B89/C89)-1)*100,IF(B89+C89&lt;&gt;0,100,0))</f>
        <v>8.5203389036171409</v>
      </c>
      <c r="E89" s="98">
        <f>IFERROR((E75/E87)*100,IF(E75+E87&lt;&gt;0,100,0))</f>
        <v>69.574916230380822</v>
      </c>
      <c r="F89" s="98">
        <f>IFERROR((F75/F87)*100,IF(F75+F87&lt;&gt;0,100,0))</f>
        <v>64.341839323494838</v>
      </c>
      <c r="G89" s="98">
        <f>IFERROR(((E89/F89)-1)*100,IF(E89+F89&lt;&gt;0,100,0))</f>
        <v>8.1332410790673428</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22070667.077</v>
      </c>
      <c r="C95" s="129">
        <v>14876108.206</v>
      </c>
      <c r="D95" s="65">
        <f>B95-C95</f>
        <v>7194558.8709999993</v>
      </c>
      <c r="E95" s="129">
        <v>897360752.81799996</v>
      </c>
      <c r="F95" s="129">
        <v>1100764595.668</v>
      </c>
      <c r="G95" s="80">
        <f>E95-F95</f>
        <v>-203403842.85000002</v>
      </c>
    </row>
    <row r="96" spans="1:7" s="16" customFormat="1" ht="13.5" x14ac:dyDescent="0.2">
      <c r="A96" s="79" t="s">
        <v>88</v>
      </c>
      <c r="B96" s="66">
        <v>26132072.747000001</v>
      </c>
      <c r="C96" s="129">
        <v>17153172.344000001</v>
      </c>
      <c r="D96" s="65">
        <f>B96-C96</f>
        <v>8978900.4030000009</v>
      </c>
      <c r="E96" s="129">
        <v>1006301416.285</v>
      </c>
      <c r="F96" s="129">
        <v>1177821677.6760001</v>
      </c>
      <c r="G96" s="80">
        <f>E96-F96</f>
        <v>-171520261.39100015</v>
      </c>
    </row>
    <row r="97" spans="1:7" s="28" customFormat="1" ht="12" x14ac:dyDescent="0.2">
      <c r="A97" s="81" t="s">
        <v>16</v>
      </c>
      <c r="B97" s="65">
        <f>B95-B96</f>
        <v>-4061405.6700000018</v>
      </c>
      <c r="C97" s="65">
        <f>C95-C96</f>
        <v>-2277064.1380000003</v>
      </c>
      <c r="D97" s="82"/>
      <c r="E97" s="65">
        <f>E95-E96</f>
        <v>-108940663.46700001</v>
      </c>
      <c r="F97" s="82">
        <f>F95-F96</f>
        <v>-77057082.008000135</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792.223551475411</v>
      </c>
      <c r="C104" s="131">
        <v>715.41736678482198</v>
      </c>
      <c r="D104" s="98">
        <f>IFERROR(((B104/C104)-1)*100,IF(B104+C104&lt;&gt;0,100,0))</f>
        <v>10.735856893685147</v>
      </c>
      <c r="E104" s="84"/>
      <c r="F104" s="130">
        <v>802.53874596755804</v>
      </c>
      <c r="G104" s="130">
        <v>792.223551475411</v>
      </c>
    </row>
    <row r="105" spans="1:7" s="16" customFormat="1" ht="12" x14ac:dyDescent="0.2">
      <c r="A105" s="79" t="s">
        <v>50</v>
      </c>
      <c r="B105" s="130">
        <v>782.18560778806102</v>
      </c>
      <c r="C105" s="131">
        <v>706.68775181134799</v>
      </c>
      <c r="D105" s="98">
        <f>IFERROR(((B105/C105)-1)*100,IF(B105+C105&lt;&gt;0,100,0))</f>
        <v>10.68334010080132</v>
      </c>
      <c r="E105" s="84"/>
      <c r="F105" s="130">
        <v>792.29633588325999</v>
      </c>
      <c r="G105" s="130">
        <v>782.18560778806102</v>
      </c>
    </row>
    <row r="106" spans="1:7" s="16" customFormat="1" ht="12" x14ac:dyDescent="0.2">
      <c r="A106" s="79" t="s">
        <v>51</v>
      </c>
      <c r="B106" s="130">
        <v>835.79903403404398</v>
      </c>
      <c r="C106" s="131">
        <v>751.46829483174201</v>
      </c>
      <c r="D106" s="98">
        <f>IFERROR(((B106/C106)-1)*100,IF(B106+C106&lt;&gt;0,100,0))</f>
        <v>11.222128702207467</v>
      </c>
      <c r="E106" s="84"/>
      <c r="F106" s="130">
        <v>847.57837325500202</v>
      </c>
      <c r="G106" s="130">
        <v>835.79903403404398</v>
      </c>
    </row>
    <row r="107" spans="1:7" s="28" customFormat="1" ht="12" x14ac:dyDescent="0.2">
      <c r="A107" s="81" t="s">
        <v>52</v>
      </c>
      <c r="B107" s="85"/>
      <c r="C107" s="84"/>
      <c r="D107" s="86"/>
      <c r="E107" s="84"/>
      <c r="F107" s="71"/>
      <c r="G107" s="71"/>
    </row>
    <row r="108" spans="1:7" s="16" customFormat="1" ht="12" x14ac:dyDescent="0.2">
      <c r="A108" s="79" t="s">
        <v>56</v>
      </c>
      <c r="B108" s="130">
        <v>605.57682906065395</v>
      </c>
      <c r="C108" s="131">
        <v>586.42948721582297</v>
      </c>
      <c r="D108" s="98">
        <f>IFERROR(((B108/C108)-1)*100,IF(B108+C108&lt;&gt;0,100,0))</f>
        <v>3.2650714642158185</v>
      </c>
      <c r="E108" s="84"/>
      <c r="F108" s="130">
        <v>606.10597995385399</v>
      </c>
      <c r="G108" s="130">
        <v>605.52708765192494</v>
      </c>
    </row>
    <row r="109" spans="1:7" s="16" customFormat="1" ht="12" x14ac:dyDescent="0.2">
      <c r="A109" s="79" t="s">
        <v>57</v>
      </c>
      <c r="B109" s="130">
        <v>788.87755775582798</v>
      </c>
      <c r="C109" s="131">
        <v>762.15594302041097</v>
      </c>
      <c r="D109" s="98">
        <f>IFERROR(((B109/C109)-1)*100,IF(B109+C109&lt;&gt;0,100,0))</f>
        <v>3.5060560742359081</v>
      </c>
      <c r="E109" s="84"/>
      <c r="F109" s="130">
        <v>794.356129003815</v>
      </c>
      <c r="G109" s="130">
        <v>788.87755775582798</v>
      </c>
    </row>
    <row r="110" spans="1:7" s="16" customFormat="1" ht="12" x14ac:dyDescent="0.2">
      <c r="A110" s="79" t="s">
        <v>59</v>
      </c>
      <c r="B110" s="130">
        <v>894.77260538622897</v>
      </c>
      <c r="C110" s="131">
        <v>816.98636134535104</v>
      </c>
      <c r="D110" s="98">
        <f>IFERROR(((B110/C110)-1)*100,IF(B110+C110&lt;&gt;0,100,0))</f>
        <v>9.5211190444826279</v>
      </c>
      <c r="E110" s="84"/>
      <c r="F110" s="130">
        <v>906.89728286493801</v>
      </c>
      <c r="G110" s="130">
        <v>894.77260538622897</v>
      </c>
    </row>
    <row r="111" spans="1:7" s="16" customFormat="1" ht="12" x14ac:dyDescent="0.2">
      <c r="A111" s="79" t="s">
        <v>58</v>
      </c>
      <c r="B111" s="130">
        <v>844.67032416390202</v>
      </c>
      <c r="C111" s="131">
        <v>725.02008034067796</v>
      </c>
      <c r="D111" s="98">
        <f>IFERROR(((B111/C111)-1)*100,IF(B111+C111&lt;&gt;0,100,0))</f>
        <v>16.503024822016222</v>
      </c>
      <c r="E111" s="84"/>
      <c r="F111" s="130">
        <v>859.57625092106105</v>
      </c>
      <c r="G111" s="130">
        <v>844.67032416390202</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20</v>
      </c>
      <c r="F119" s="66">
        <v>13</v>
      </c>
      <c r="G119" s="98">
        <f>IFERROR(((E119/F119)-1)*100,IF(E119+F119&lt;&gt;0,100,0))</f>
        <v>53.846153846153854</v>
      </c>
    </row>
    <row r="120" spans="1:7" s="16" customFormat="1" ht="12" x14ac:dyDescent="0.2">
      <c r="A120" s="79" t="s">
        <v>72</v>
      </c>
      <c r="B120" s="67">
        <v>845</v>
      </c>
      <c r="C120" s="66">
        <v>136</v>
      </c>
      <c r="D120" s="98">
        <f>IFERROR(((B120/C120)-1)*100,IF(B120+C120&lt;&gt;0,100,0))</f>
        <v>521.32352941176464</v>
      </c>
      <c r="E120" s="66">
        <v>9944</v>
      </c>
      <c r="F120" s="66">
        <v>11940</v>
      </c>
      <c r="G120" s="98">
        <f>IFERROR(((E120/F120)-1)*100,IF(E120+F120&lt;&gt;0,100,0))</f>
        <v>-16.71691792294807</v>
      </c>
    </row>
    <row r="121" spans="1:7" s="16" customFormat="1" ht="12" x14ac:dyDescent="0.2">
      <c r="A121" s="79" t="s">
        <v>74</v>
      </c>
      <c r="B121" s="67">
        <v>7</v>
      </c>
      <c r="C121" s="66">
        <v>5</v>
      </c>
      <c r="D121" s="98">
        <f>IFERROR(((B121/C121)-1)*100,IF(B121+C121&lt;&gt;0,100,0))</f>
        <v>39.999999999999993</v>
      </c>
      <c r="E121" s="66">
        <v>345</v>
      </c>
      <c r="F121" s="66">
        <v>339</v>
      </c>
      <c r="G121" s="98">
        <f>IFERROR(((E121/F121)-1)*100,IF(E121+F121&lt;&gt;0,100,0))</f>
        <v>1.7699115044247815</v>
      </c>
    </row>
    <row r="122" spans="1:7" s="28" customFormat="1" ht="12" x14ac:dyDescent="0.2">
      <c r="A122" s="81" t="s">
        <v>34</v>
      </c>
      <c r="B122" s="82">
        <f>SUM(B119:B121)</f>
        <v>852</v>
      </c>
      <c r="C122" s="82">
        <f>SUM(C119:C121)</f>
        <v>141</v>
      </c>
      <c r="D122" s="98">
        <f>IFERROR(((B122/C122)-1)*100,IF(B122+C122&lt;&gt;0,100,0))</f>
        <v>504.25531914893622</v>
      </c>
      <c r="E122" s="82">
        <f>SUM(E119:E121)</f>
        <v>10309</v>
      </c>
      <c r="F122" s="82">
        <f>SUM(F119:F121)</f>
        <v>12292</v>
      </c>
      <c r="G122" s="98">
        <f>IFERROR(((E122/F122)-1)*100,IF(E122+F122&lt;&gt;0,100,0))</f>
        <v>-16.132443865929059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24</v>
      </c>
      <c r="C125" s="66">
        <v>5</v>
      </c>
      <c r="D125" s="98">
        <f>IFERROR(((B125/C125)-1)*100,IF(B125+C125&lt;&gt;0,100,0))</f>
        <v>380</v>
      </c>
      <c r="E125" s="66">
        <v>963</v>
      </c>
      <c r="F125" s="66">
        <v>1457</v>
      </c>
      <c r="G125" s="98">
        <f>IFERROR(((E125/F125)-1)*100,IF(E125+F125&lt;&gt;0,100,0))</f>
        <v>-33.905284831846259</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24</v>
      </c>
      <c r="C127" s="82">
        <f>SUM(C125:C126)</f>
        <v>5</v>
      </c>
      <c r="D127" s="98">
        <f>IFERROR(((B127/C127)-1)*100,IF(B127+C127&lt;&gt;0,100,0))</f>
        <v>380</v>
      </c>
      <c r="E127" s="82">
        <f>SUM(E125:E126)</f>
        <v>963</v>
      </c>
      <c r="F127" s="82">
        <f>SUM(F125:F126)</f>
        <v>1457</v>
      </c>
      <c r="G127" s="98">
        <f>IFERROR(((E127/F127)-1)*100,IF(E127+F127&lt;&gt;0,100,0))</f>
        <v>-33.905284831846259</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211740</v>
      </c>
      <c r="F130" s="66">
        <v>110085</v>
      </c>
      <c r="G130" s="98">
        <f>IFERROR(((E130/F130)-1)*100,IF(E130+F130&lt;&gt;0,100,0))</f>
        <v>92.34228096470909</v>
      </c>
    </row>
    <row r="131" spans="1:7" s="16" customFormat="1" ht="12" x14ac:dyDescent="0.2">
      <c r="A131" s="79" t="s">
        <v>72</v>
      </c>
      <c r="B131" s="67">
        <v>603405</v>
      </c>
      <c r="C131" s="66">
        <v>67311</v>
      </c>
      <c r="D131" s="98">
        <f>IFERROR(((B131/C131)-1)*100,IF(B131+C131&lt;&gt;0,100,0))</f>
        <v>796.44337478272507</v>
      </c>
      <c r="E131" s="66">
        <v>10765264</v>
      </c>
      <c r="F131" s="66">
        <v>9460386</v>
      </c>
      <c r="G131" s="98">
        <f>IFERROR(((E131/F131)-1)*100,IF(E131+F131&lt;&gt;0,100,0))</f>
        <v>13.793073559577795</v>
      </c>
    </row>
    <row r="132" spans="1:7" s="16" customFormat="1" ht="12" x14ac:dyDescent="0.2">
      <c r="A132" s="79" t="s">
        <v>74</v>
      </c>
      <c r="B132" s="67">
        <v>115</v>
      </c>
      <c r="C132" s="66">
        <v>1053</v>
      </c>
      <c r="D132" s="98">
        <f>IFERROR(((B132/C132)-1)*100,IF(B132+C132&lt;&gt;0,100,0))</f>
        <v>-89.078822412155745</v>
      </c>
      <c r="E132" s="66">
        <v>16607</v>
      </c>
      <c r="F132" s="66">
        <v>20045</v>
      </c>
      <c r="G132" s="98">
        <f>IFERROR(((E132/F132)-1)*100,IF(E132+F132&lt;&gt;0,100,0))</f>
        <v>-17.151409329009727</v>
      </c>
    </row>
    <row r="133" spans="1:7" s="16" customFormat="1" ht="12" x14ac:dyDescent="0.2">
      <c r="A133" s="81" t="s">
        <v>34</v>
      </c>
      <c r="B133" s="82">
        <f>SUM(B130:B132)</f>
        <v>603520</v>
      </c>
      <c r="C133" s="82">
        <f>SUM(C130:C132)</f>
        <v>68364</v>
      </c>
      <c r="D133" s="98">
        <f>IFERROR(((B133/C133)-1)*100,IF(B133+C133&lt;&gt;0,100,0))</f>
        <v>782.80381487332511</v>
      </c>
      <c r="E133" s="82">
        <f>SUM(E130:E132)</f>
        <v>10993611</v>
      </c>
      <c r="F133" s="82">
        <f>SUM(F130:F132)</f>
        <v>9590516</v>
      </c>
      <c r="G133" s="98">
        <f>IFERROR(((E133/F133)-1)*100,IF(E133+F133&lt;&gt;0,100,0))</f>
        <v>14.63002616334721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20200</v>
      </c>
      <c r="C136" s="66">
        <v>4000</v>
      </c>
      <c r="D136" s="98">
        <f>IFERROR(((B136/C136)-1)*100,)</f>
        <v>405</v>
      </c>
      <c r="E136" s="66">
        <v>503555</v>
      </c>
      <c r="F136" s="66">
        <v>629701</v>
      </c>
      <c r="G136" s="98">
        <f>IFERROR(((E136/F136)-1)*100,)</f>
        <v>-20.032682177731974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20200</v>
      </c>
      <c r="C138" s="82">
        <f>SUM(C136:C137)</f>
        <v>4000</v>
      </c>
      <c r="D138" s="98">
        <f>IFERROR(((B138/C138)-1)*100,)</f>
        <v>405</v>
      </c>
      <c r="E138" s="82">
        <f>SUM(E136:E137)</f>
        <v>503555</v>
      </c>
      <c r="F138" s="82">
        <f>SUM(F136:F137)</f>
        <v>629701</v>
      </c>
      <c r="G138" s="98">
        <f>IFERROR(((E138/F138)-1)*100,)</f>
        <v>-20.032682177731974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5081315.8650000002</v>
      </c>
      <c r="F141" s="66">
        <v>2654433.5237500002</v>
      </c>
      <c r="G141" s="98">
        <f>IFERROR(((E141/F141)-1)*100,IF(E141+F141&lt;&gt;0,100,0))</f>
        <v>91.427504947325559</v>
      </c>
    </row>
    <row r="142" spans="1:7" s="32" customFormat="1" x14ac:dyDescent="0.2">
      <c r="A142" s="79" t="s">
        <v>72</v>
      </c>
      <c r="B142" s="67">
        <v>54184810.717390001</v>
      </c>
      <c r="C142" s="66">
        <v>7886635.8557700003</v>
      </c>
      <c r="D142" s="98">
        <f>IFERROR(((B142/C142)-1)*100,IF(B142+C142&lt;&gt;0,100,0))</f>
        <v>587.04593071515342</v>
      </c>
      <c r="E142" s="66">
        <v>1007394693.39412</v>
      </c>
      <c r="F142" s="66">
        <v>877592480.71333003</v>
      </c>
      <c r="G142" s="98">
        <f>IFERROR(((E142/F142)-1)*100,IF(E142+F142&lt;&gt;0,100,0))</f>
        <v>14.790716139145044</v>
      </c>
    </row>
    <row r="143" spans="1:7" s="32" customFormat="1" x14ac:dyDescent="0.2">
      <c r="A143" s="79" t="s">
        <v>74</v>
      </c>
      <c r="B143" s="67">
        <v>922552.24</v>
      </c>
      <c r="C143" s="66">
        <v>6608386.2300000004</v>
      </c>
      <c r="D143" s="98">
        <f>IFERROR(((B143/C143)-1)*100,IF(B143+C143&lt;&gt;0,100,0))</f>
        <v>-86.03967431849091</v>
      </c>
      <c r="E143" s="66">
        <v>96605506.340000004</v>
      </c>
      <c r="F143" s="66">
        <v>99291950.75</v>
      </c>
      <c r="G143" s="98">
        <f>IFERROR(((E143/F143)-1)*100,IF(E143+F143&lt;&gt;0,100,0))</f>
        <v>-2.705601400423685</v>
      </c>
    </row>
    <row r="144" spans="1:7" s="16" customFormat="1" ht="12" x14ac:dyDescent="0.2">
      <c r="A144" s="81" t="s">
        <v>34</v>
      </c>
      <c r="B144" s="82">
        <f>SUM(B141:B143)</f>
        <v>55107362.957390003</v>
      </c>
      <c r="C144" s="82">
        <f>SUM(C141:C143)</f>
        <v>14495022.08577</v>
      </c>
      <c r="D144" s="98">
        <f>IFERROR(((B144/C144)-1)*100,IF(B144+C144&lt;&gt;0,100,0))</f>
        <v>280.18129693979427</v>
      </c>
      <c r="E144" s="82">
        <f>SUM(E141:E143)</f>
        <v>1109081515.5991199</v>
      </c>
      <c r="F144" s="82">
        <f>SUM(F141:F143)</f>
        <v>979538864.98707998</v>
      </c>
      <c r="G144" s="98">
        <f>IFERROR(((E144/F144)-1)*100,IF(E144+F144&lt;&gt;0,100,0))</f>
        <v>13.22486072196314</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31782.025000000001</v>
      </c>
      <c r="C147" s="66">
        <v>9795</v>
      </c>
      <c r="D147" s="98">
        <f>IFERROR(((B147/C147)-1)*100,IF(B147+C147&lt;&gt;0,100,0))</f>
        <v>224.47192445125066</v>
      </c>
      <c r="E147" s="66">
        <v>860531.91333000001</v>
      </c>
      <c r="F147" s="66">
        <v>1187187.3769499999</v>
      </c>
      <c r="G147" s="98">
        <f>IFERROR(((E147/F147)-1)*100,IF(E147+F147&lt;&gt;0,100,0))</f>
        <v>-27.515072174976261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31782.025000000001</v>
      </c>
      <c r="C149" s="82">
        <f>SUM(C147:C148)</f>
        <v>9795</v>
      </c>
      <c r="D149" s="98">
        <f>IFERROR(((B149/C149)-1)*100,IF(B149+C149&lt;&gt;0,100,0))</f>
        <v>224.47192445125066</v>
      </c>
      <c r="E149" s="82">
        <f>SUM(E147:E148)</f>
        <v>860531.91333000001</v>
      </c>
      <c r="F149" s="82">
        <f>SUM(F147:F148)</f>
        <v>1187187.3769499999</v>
      </c>
      <c r="G149" s="98">
        <f>IFERROR(((E149/F149)-1)*100,IF(E149+F149&lt;&gt;0,100,0))</f>
        <v>-27.515072174976261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50140</v>
      </c>
      <c r="C152" s="66">
        <v>60010</v>
      </c>
      <c r="D152" s="98">
        <f>IFERROR(((B152/C152)-1)*100,IF(B152+C152&lt;&gt;0,100,0))</f>
        <v>-16.447258790201637</v>
      </c>
      <c r="E152" s="78"/>
      <c r="F152" s="78"/>
      <c r="G152" s="65"/>
    </row>
    <row r="153" spans="1:7" s="16" customFormat="1" ht="12" x14ac:dyDescent="0.2">
      <c r="A153" s="79" t="s">
        <v>72</v>
      </c>
      <c r="B153" s="67">
        <v>1425327</v>
      </c>
      <c r="C153" s="66">
        <v>977098</v>
      </c>
      <c r="D153" s="98">
        <f>IFERROR(((B153/C153)-1)*100,IF(B153+C153&lt;&gt;0,100,0))</f>
        <v>45.873494777391819</v>
      </c>
      <c r="E153" s="78"/>
      <c r="F153" s="78"/>
      <c r="G153" s="65"/>
    </row>
    <row r="154" spans="1:7" s="16" customFormat="1" ht="12" x14ac:dyDescent="0.2">
      <c r="A154" s="79" t="s">
        <v>74</v>
      </c>
      <c r="B154" s="67">
        <v>1802</v>
      </c>
      <c r="C154" s="66">
        <v>2338</v>
      </c>
      <c r="D154" s="98">
        <f>IFERROR(((B154/C154)-1)*100,IF(B154+C154&lt;&gt;0,100,0))</f>
        <v>-22.925577416595377</v>
      </c>
      <c r="E154" s="78"/>
      <c r="F154" s="78"/>
      <c r="G154" s="65"/>
    </row>
    <row r="155" spans="1:7" s="28" customFormat="1" ht="12" x14ac:dyDescent="0.2">
      <c r="A155" s="81" t="s">
        <v>34</v>
      </c>
      <c r="B155" s="82">
        <f>SUM(B152:B154)</f>
        <v>1477269</v>
      </c>
      <c r="C155" s="82">
        <f>SUM(C152:C154)</f>
        <v>1039446</v>
      </c>
      <c r="D155" s="98">
        <f>IFERROR(((B155/C155)-1)*100,IF(B155+C155&lt;&gt;0,100,0))</f>
        <v>42.120802812267314</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175540</v>
      </c>
      <c r="C158" s="66">
        <v>228552</v>
      </c>
      <c r="D158" s="98">
        <f>IFERROR(((B158/C158)-1)*100,IF(B158+C158&lt;&gt;0,100,0))</f>
        <v>-23.194721551331867</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175540</v>
      </c>
      <c r="C160" s="82">
        <f>SUM(C158:C159)</f>
        <v>228552</v>
      </c>
      <c r="D160" s="98">
        <f>IFERROR(((B160/C160)-1)*100,IF(B160+C160&lt;&gt;0,100,0))</f>
        <v>-23.194721551331867</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5778</v>
      </c>
      <c r="C168" s="113">
        <v>7227</v>
      </c>
      <c r="D168" s="111">
        <f>IFERROR(((B168/C168)-1)*100,IF(B168+C168&lt;&gt;0,100,0))</f>
        <v>-20.049813200498136</v>
      </c>
      <c r="E168" s="113">
        <v>360191</v>
      </c>
      <c r="F168" s="113">
        <v>379639</v>
      </c>
      <c r="G168" s="111">
        <f>IFERROR(((E168/F168)-1)*100,IF(E168+F168&lt;&gt;0,100,0))</f>
        <v>-5.1227613601342314</v>
      </c>
    </row>
    <row r="169" spans="1:7" x14ac:dyDescent="0.2">
      <c r="A169" s="101" t="s">
        <v>32</v>
      </c>
      <c r="B169" s="112">
        <v>47004</v>
      </c>
      <c r="C169" s="113">
        <v>44040</v>
      </c>
      <c r="D169" s="111">
        <f t="shared" ref="D169:D171" si="5">IFERROR(((B169/C169)-1)*100,IF(B169+C169&lt;&gt;0,100,0))</f>
        <v>6.7302452316076344</v>
      </c>
      <c r="E169" s="113">
        <v>2584412</v>
      </c>
      <c r="F169" s="113">
        <v>2490665</v>
      </c>
      <c r="G169" s="111">
        <f>IFERROR(((E169/F169)-1)*100,IF(E169+F169&lt;&gt;0,100,0))</f>
        <v>3.7639345315407802</v>
      </c>
    </row>
    <row r="170" spans="1:7" x14ac:dyDescent="0.2">
      <c r="A170" s="101" t="s">
        <v>92</v>
      </c>
      <c r="B170" s="112">
        <v>15856448</v>
      </c>
      <c r="C170" s="113">
        <v>14380546</v>
      </c>
      <c r="D170" s="111">
        <f t="shared" si="5"/>
        <v>10.263184721915298</v>
      </c>
      <c r="E170" s="113">
        <v>851218880</v>
      </c>
      <c r="F170" s="113">
        <v>682880439</v>
      </c>
      <c r="G170" s="111">
        <f>IFERROR(((E170/F170)-1)*100,IF(E170+F170&lt;&gt;0,100,0))</f>
        <v>24.651231955993993</v>
      </c>
    </row>
    <row r="171" spans="1:7" x14ac:dyDescent="0.2">
      <c r="A171" s="101" t="s">
        <v>93</v>
      </c>
      <c r="B171" s="112">
        <v>138030</v>
      </c>
      <c r="C171" s="113">
        <v>152790</v>
      </c>
      <c r="D171" s="111">
        <f t="shared" si="5"/>
        <v>-9.6603180836442153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284</v>
      </c>
      <c r="C174" s="113">
        <v>548</v>
      </c>
      <c r="D174" s="111">
        <f t="shared" ref="D174:D177" si="6">IFERROR(((B174/C174)-1)*100,IF(B174+C174&lt;&gt;0,100,0))</f>
        <v>-48.175182481751818</v>
      </c>
      <c r="E174" s="113">
        <v>17295</v>
      </c>
      <c r="F174" s="113">
        <v>17515</v>
      </c>
      <c r="G174" s="111">
        <f t="shared" ref="G174" si="7">IFERROR(((E174/F174)-1)*100,IF(E174+F174&lt;&gt;0,100,0))</f>
        <v>-1.2560662289466173</v>
      </c>
    </row>
    <row r="175" spans="1:7" x14ac:dyDescent="0.2">
      <c r="A175" s="101" t="s">
        <v>32</v>
      </c>
      <c r="B175" s="112">
        <v>3793</v>
      </c>
      <c r="C175" s="113">
        <v>6310</v>
      </c>
      <c r="D175" s="111">
        <f t="shared" si="6"/>
        <v>-39.889064976228205</v>
      </c>
      <c r="E175" s="113">
        <v>217537</v>
      </c>
      <c r="F175" s="113">
        <v>226214</v>
      </c>
      <c r="G175" s="111">
        <f t="shared" ref="G175" si="8">IFERROR(((E175/F175)-1)*100,IF(E175+F175&lt;&gt;0,100,0))</f>
        <v>-3.8357484505821882</v>
      </c>
    </row>
    <row r="176" spans="1:7" x14ac:dyDescent="0.2">
      <c r="A176" s="101" t="s">
        <v>92</v>
      </c>
      <c r="B176" s="112">
        <v>25787</v>
      </c>
      <c r="C176" s="113">
        <v>79822</v>
      </c>
      <c r="D176" s="111">
        <f t="shared" si="6"/>
        <v>-67.694369973190348</v>
      </c>
      <c r="E176" s="113">
        <v>3980778</v>
      </c>
      <c r="F176" s="113">
        <v>2171106</v>
      </c>
      <c r="G176" s="111">
        <f t="shared" ref="G176" si="9">IFERROR(((E176/F176)-1)*100,IF(E176+F176&lt;&gt;0,100,0))</f>
        <v>83.352540133922531</v>
      </c>
    </row>
    <row r="177" spans="1:7" x14ac:dyDescent="0.2">
      <c r="A177" s="101" t="s">
        <v>93</v>
      </c>
      <c r="B177" s="112">
        <v>49107</v>
      </c>
      <c r="C177" s="113">
        <v>59240</v>
      </c>
      <c r="D177" s="111">
        <f t="shared" si="6"/>
        <v>-17.104996623902768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2021-10-25T06:38:43Z</dcterms:modified>
</cp:coreProperties>
</file>