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FA8D9E11-63EE-4F14-AB5E-91801E59E095}"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<sst xmlns="http://schemas.openxmlformats.org/spreadsheetml/2006/main" count="265" uniqueCount="100">
  <si>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</si>
  <si>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</si>
  <si>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</si>
  <si>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</si>
  <si>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</si>
  <si>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</si>
  <si>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</si>
  <si>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</si>
  <si>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</si>
  <si>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</si>
  <si>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</si>
  <si>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</si>
  <si>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</si>
  <si>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</si>
  <si>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</si>
  <si>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</si>
  <si>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</si>
  <si>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</si>
  <si>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</si>
  <si>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</si>
  <si>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</si>
  <si>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</si>
  <si>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</si>
  <si>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</si>
  <si>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</si>
  <si>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</si>
  <si>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</si>
  <si>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</si>
  <si>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</si>
  <si>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</si>
  <si>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</si>
  <si>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</si>
  <si>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</si>
  <si>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</si>
  <si>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</si>
  <si>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</si>
  <si>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</si>
  <si>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</si>
  <si>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</si>
  <si>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</si>
  <si>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</si>
  <si>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</si>
  <si>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</si>
  <si>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</si>
  <si>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</si>
  <si>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</si>
  <si>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</si>
  <si>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</si>
  <si>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</si>
  <si>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</si>
  <si>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</si>
  <si>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</si>
  <si>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</si>
  <si>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</si>
  <si>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</si>
  <si>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</si>
  <si>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</si>
  <si>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</si>
  <si>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</si>
  <si>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</si>
  <si>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</si>
  <si>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</si>
  <si>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</si>
  <si>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</si>
  <si>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</si>
  <si>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</si>
  <si>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</si>
  <si>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</si>
  <si>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</si>
  <si>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</si>
  <si>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</si>
  <si>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</si>
  <si>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</si>
  <si>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</si>
  <si>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</si>
  <si>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</si>
  <si>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</si>
  <si>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</si>
  <si>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</si>
  <si>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</si>
  <si>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</si>
  <si>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</si>
  <si>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</si>
  <si>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</si>
  <si>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</si>
  <si>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</si>
  <si>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</si>
  <si>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</si>
  <si>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</si>
  <si>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</si>
  <si>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</si>
  <si>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</si>
  <si>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</si>
  <si>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</si>
  <si>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</si>
  <si>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</si>
  <si>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</si>
  <si>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31 December 2021</t>
  </si>
  <si>
    <t>31.12.2021</t>
  </si>
  <si>
    <t>24.12.2020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</si>
</sst>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525003</v>
      </c>
      <c r="C11" s="67">
        <v>773077</v>
      </c>
      <c r="D11" s="98">
        <f>IFERROR(((B11/C11)-1)*100,IF(B11+C11&lt;&gt;0,100,0))</f>
        <v>-32.089170936400905</v>
      </c>
      <c r="E11" s="67">
        <v>81587931</v>
      </c>
      <c r="F11" s="67">
        <v>92372932</v>
      </c>
      <c r="G11" s="98">
        <f>IFERROR(((E11/F11)-1)*100,IF(E11+F11&lt;&gt;0,100,0))</f>
        <v>-11.67549926855196</v>
      </c>
    </row>
    <row r="12" spans="1:7" s="16" customFormat="1" ht="12" x14ac:dyDescent="0.2">
      <c r="A12" s="64" t="s">
        <v>9</v>
      </c>
      <c r="B12" s="67">
        <v>532614.66599999997</v>
      </c>
      <c r="C12" s="67">
        <v>1187009.547</v>
      </c>
      <c r="D12" s="98">
        <f>IFERROR(((B12/C12)-1)*100,IF(B12+C12&lt;&gt;0,100,0))</f>
        <v>-55.129706635796758</v>
      </c>
      <c r="E12" s="67">
        <v>122068805.168</v>
      </c>
      <c r="F12" s="67">
        <v>116610308.42900001</v>
      </c>
      <c r="G12" s="98">
        <f>IFERROR(((E12/F12)-1)*100,IF(E12+F12&lt;&gt;0,100,0))</f>
        <v>4.6809727309172544</v>
      </c>
    </row>
    <row r="13" spans="1:7" s="16" customFormat="1" ht="12" x14ac:dyDescent="0.2">
      <c r="A13" s="64" t="s">
        <v>10</v>
      </c>
      <c r="B13" s="67">
        <v>31021748.3381624</v>
      </c>
      <c r="C13" s="67">
        <v>42966374.366123997</v>
      </c>
      <c r="D13" s="98">
        <f>IFERROR(((B13/C13)-1)*100,IF(B13+C13&lt;&gt;0,100,0))</f>
        <v>-27.799939380919948</v>
      </c>
      <c r="E13" s="67">
        <v>5866720908.5636301</v>
      </c>
      <c r="F13" s="67">
        <v>5758908758.50037</v>
      </c>
      <c r="G13" s="98">
        <f>IFERROR(((E13/F13)-1)*100,IF(E13+F13&lt;&gt;0,100,0))</f>
        <v>1.872093387555851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104</v>
      </c>
      <c r="C16" s="67">
        <v>113</v>
      </c>
      <c r="D16" s="98">
        <f>IFERROR(((B16/C16)-1)*100,IF(B16+C16&lt;&gt;0,100,0))</f>
        <v>-7.9646017699115053</v>
      </c>
      <c r="E16" s="67">
        <v>18154</v>
      </c>
      <c r="F16" s="67">
        <v>16274</v>
      </c>
      <c r="G16" s="98">
        <f>IFERROR(((E16/F16)-1)*100,IF(E16+F16&lt;&gt;0,100,0))</f>
        <v>11.552169104092425</v>
      </c>
    </row>
    <row r="17" spans="1:7" s="16" customFormat="1" ht="12" x14ac:dyDescent="0.2">
      <c r="A17" s="64" t="s">
        <v>9</v>
      </c>
      <c r="B17" s="67">
        <v>30082.666000000001</v>
      </c>
      <c r="C17" s="67">
        <v>225209.55799999999</v>
      </c>
      <c r="D17" s="98">
        <f>IFERROR(((B17/C17)-1)*100,IF(B17+C17&lt;&gt;0,100,0))</f>
        <v>-86.642367105928969</v>
      </c>
      <c r="E17" s="67">
        <v>11395620.994000001</v>
      </c>
      <c r="F17" s="67">
        <v>9277383.0160000008</v>
      </c>
      <c r="G17" s="98">
        <f>IFERROR(((E17/F17)-1)*100,IF(E17+F17&lt;&gt;0,100,0))</f>
        <v>22.832279041911228</v>
      </c>
    </row>
    <row r="18" spans="1:7" s="16" customFormat="1" ht="12" x14ac:dyDescent="0.2">
      <c r="A18" s="64" t="s">
        <v>10</v>
      </c>
      <c r="B18" s="67">
        <v>3438611.5956124598</v>
      </c>
      <c r="C18" s="67">
        <v>1847917.3761740499</v>
      </c>
      <c r="D18" s="98">
        <f>IFERROR(((B18/C18)-1)*100,IF(B18+C18&lt;&gt;0,100,0))</f>
        <v>86.080375667650372</v>
      </c>
      <c r="E18" s="67">
        <v>520446745.29319102</v>
      </c>
      <c r="F18" s="67">
        <v>334799436.66110897</v>
      </c>
      <c r="G18" s="98">
        <f>IFERROR(((E18/F18)-1)*100,IF(E18+F18&lt;&gt;0,100,0))</f>
        <v>55.450304959741658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4240068.0843000002</v>
      </c>
      <c r="C24" s="66">
        <v>8241123.9883500002</v>
      </c>
      <c r="D24" s="65">
        <f>B24-C24</f>
        <v>-4001055.90405</v>
      </c>
      <c r="E24" s="67">
        <v>976096778.32307994</v>
      </c>
      <c r="F24" s="67">
        <v>935463811.86454999</v>
      </c>
      <c r="G24" s="65">
        <f>E24-F24</f>
        <v>40632966.458529949</v>
      </c>
    </row>
    <row r="25" spans="1:7" s="16" customFormat="1" ht="12" x14ac:dyDescent="0.2">
      <c r="A25" s="68" t="s">
        <v>15</v>
      </c>
      <c r="B25" s="66">
        <v>7426719.2835799996</v>
      </c>
      <c r="C25" s="66">
        <v>6657822.4382199999</v>
      </c>
      <c r="D25" s="65">
        <f>B25-C25</f>
        <v>768896.84535999969</v>
      </c>
      <c r="E25" s="67">
        <v>1128710023.29387</v>
      </c>
      <c r="F25" s="67">
        <v>1060164798.5641</v>
      </c>
      <c r="G25" s="65">
        <f>E25-F25</f>
        <v>68545224.729769945</v>
      </c>
    </row>
    <row r="26" spans="1:7" s="28" customFormat="1" ht="12" x14ac:dyDescent="0.2">
      <c r="A26" s="69" t="s">
        <v>16</v>
      </c>
      <c r="B26" s="70">
        <f>B24-B25</f>
        <v>-3186651.1992799994</v>
      </c>
      <c r="C26" s="70">
        <f>C24-C25</f>
        <v>1583301.5501300003</v>
      </c>
      <c r="D26" s="70"/>
      <c r="E26" s="70">
        <f>E24-E25</f>
        <v>-152613244.97079003</v>
      </c>
      <c r="F26" s="70">
        <f>F24-F25</f>
        <v>-124700986.69955003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73709.387483660001</v>
      </c>
      <c r="C33" s="126">
        <v>59175.803544219998</v>
      </c>
      <c r="D33" s="98">
        <f t="shared" ref="D33:D42" si="0">IFERROR(((B33/C33)-1)*100,IF(B33+C33&lt;&gt;0,100,0))</f>
        <v>24.560011134584038</v>
      </c>
      <c r="E33" s="64"/>
      <c r="F33" s="126">
        <v>73881.56</v>
      </c>
      <c r="G33" s="126">
        <v>71568.429999999993</v>
      </c>
    </row>
    <row r="34" spans="1:7" s="16" customFormat="1" ht="12" x14ac:dyDescent="0.2">
      <c r="A34" s="64" t="s">
        <v>23</v>
      </c>
      <c r="B34" s="126">
        <v>79701.572592080003</v>
      </c>
      <c r="C34" s="126">
        <v>64020.213563400001</v>
      </c>
      <c r="D34" s="98">
        <f t="shared" si="0"/>
        <v>24.494387250287076</v>
      </c>
      <c r="E34" s="64"/>
      <c r="F34" s="126">
        <v>80232.149999999994</v>
      </c>
      <c r="G34" s="126">
        <v>78026.240000000005</v>
      </c>
    </row>
    <row r="35" spans="1:7" s="16" customFormat="1" ht="12" x14ac:dyDescent="0.2">
      <c r="A35" s="64" t="s">
        <v>24</v>
      </c>
      <c r="B35" s="126">
        <v>67508.206986389996</v>
      </c>
      <c r="C35" s="126">
        <v>44655.644179520001</v>
      </c>
      <c r="D35" s="98">
        <f t="shared" si="0"/>
        <v>51.175082627854351</v>
      </c>
      <c r="E35" s="64"/>
      <c r="F35" s="126">
        <v>67508.210000000006</v>
      </c>
      <c r="G35" s="126">
        <v>65988.179999999993</v>
      </c>
    </row>
    <row r="36" spans="1:7" s="16" customFormat="1" ht="12" x14ac:dyDescent="0.2">
      <c r="A36" s="64" t="s">
        <v>25</v>
      </c>
      <c r="B36" s="126">
        <v>67052.40039101</v>
      </c>
      <c r="C36" s="126">
        <v>54125.227339069999</v>
      </c>
      <c r="D36" s="98">
        <f t="shared" si="0"/>
        <v>23.883822179548787</v>
      </c>
      <c r="E36" s="64"/>
      <c r="F36" s="126">
        <v>67267.77</v>
      </c>
      <c r="G36" s="126">
        <v>64988.32</v>
      </c>
    </row>
    <row r="37" spans="1:7" s="16" customFormat="1" ht="12" x14ac:dyDescent="0.2">
      <c r="A37" s="64" t="s">
        <v>79</v>
      </c>
      <c r="B37" s="126">
        <v>70973.244385889993</v>
      </c>
      <c r="C37" s="126">
        <v>57117.478186519998</v>
      </c>
      <c r="D37" s="98">
        <f t="shared" si="0"/>
        <v>24.258364758547792</v>
      </c>
      <c r="E37" s="64"/>
      <c r="F37" s="126">
        <v>71381.98</v>
      </c>
      <c r="G37" s="126">
        <v>68345.649999999994</v>
      </c>
    </row>
    <row r="38" spans="1:7" s="16" customFormat="1" ht="12" x14ac:dyDescent="0.2">
      <c r="A38" s="64" t="s">
        <v>26</v>
      </c>
      <c r="B38" s="126">
        <v>95457.109409390003</v>
      </c>
      <c r="C38" s="126">
        <v>77510.188739420002</v>
      </c>
      <c r="D38" s="98">
        <f t="shared" si="0"/>
        <v>23.154272956688835</v>
      </c>
      <c r="E38" s="64"/>
      <c r="F38" s="126">
        <v>95896.5</v>
      </c>
      <c r="G38" s="126">
        <v>92313.86</v>
      </c>
    </row>
    <row r="39" spans="1:7" s="16" customFormat="1" ht="12" x14ac:dyDescent="0.2">
      <c r="A39" s="64" t="s">
        <v>27</v>
      </c>
      <c r="B39" s="126">
        <v>14799.07681411</v>
      </c>
      <c r="C39" s="126">
        <v>12100.2832378</v>
      </c>
      <c r="D39" s="98">
        <f t="shared" si="0"/>
        <v>22.30355705955094</v>
      </c>
      <c r="E39" s="64"/>
      <c r="F39" s="126">
        <v>14880.08</v>
      </c>
      <c r="G39" s="126">
        <v>14418.95</v>
      </c>
    </row>
    <row r="40" spans="1:7" s="16" customFormat="1" ht="12" x14ac:dyDescent="0.2">
      <c r="A40" s="64" t="s">
        <v>28</v>
      </c>
      <c r="B40" s="126">
        <v>92736.874547159998</v>
      </c>
      <c r="C40" s="126">
        <v>75470.168266049994</v>
      </c>
      <c r="D40" s="98">
        <f t="shared" si="0"/>
        <v>22.878849587615633</v>
      </c>
      <c r="E40" s="64"/>
      <c r="F40" s="126">
        <v>93062.11</v>
      </c>
      <c r="G40" s="126">
        <v>89895.86</v>
      </c>
    </row>
    <row r="41" spans="1:7" s="16" customFormat="1" ht="12" x14ac:dyDescent="0.2">
      <c r="A41" s="64" t="s">
        <v>29</v>
      </c>
      <c r="B41" s="72"/>
      <c r="C41" s="126">
        <v>3810.83389429</v>
      </c>
      <c r="D41" s="98">
        <f t="shared" si="0"/>
        <v>-100</v>
      </c>
      <c r="E41" s="64"/>
      <c r="F41" s="72"/>
      <c r="G41" s="72"/>
    </row>
    <row r="42" spans="1:7" s="16" customFormat="1" ht="12" x14ac:dyDescent="0.2">
      <c r="A42" s="64" t="s">
        <v>78</v>
      </c>
      <c r="B42" s="126">
        <v>1312.18012456</v>
      </c>
      <c r="C42" s="126">
        <v>985.93852002000006</v>
      </c>
      <c r="D42" s="98">
        <f t="shared" si="0"/>
        <v>33.089447051260557</v>
      </c>
      <c r="E42" s="64"/>
      <c r="F42" s="126">
        <v>1312.18</v>
      </c>
      <c r="G42" s="126">
        <v>1269.1300000000001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20499.7803652699</v>
      </c>
      <c r="D48" s="72"/>
      <c r="E48" s="127">
        <v>17723.617713522999</v>
      </c>
      <c r="F48" s="72"/>
      <c r="G48" s="98">
        <f>IFERROR(((C48/E48)-1)*100,IF(C48+E48&lt;&gt;0,100,0))</f>
        <v>15.663634234384926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1409</v>
      </c>
      <c r="D54" s="75"/>
      <c r="E54" s="128">
        <v>295044</v>
      </c>
      <c r="F54" s="128">
        <v>32814639.09</v>
      </c>
      <c r="G54" s="128">
        <v>9730291.1999999993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966</v>
      </c>
      <c r="C68" s="66">
        <v>2235</v>
      </c>
      <c r="D68" s="98">
        <f>IFERROR(((B68/C68)-1)*100,IF(B68+C68&lt;&gt;0,100,0))</f>
        <v>-56.778523489932887</v>
      </c>
      <c r="E68" s="66">
        <v>326297</v>
      </c>
      <c r="F68" s="66">
        <v>333850</v>
      </c>
      <c r="G68" s="98">
        <f>IFERROR(((E68/F68)-1)*100,IF(E68+F68&lt;&gt;0,100,0))</f>
        <v>-2.2623932903998778</v>
      </c>
    </row>
    <row r="69" spans="1:7" s="16" customFormat="1" ht="12" x14ac:dyDescent="0.2">
      <c r="A69" s="79" t="s">
        <v>54</v>
      </c>
      <c r="B69" s="67">
        <v>15291152.710000001</v>
      </c>
      <c r="C69" s="66">
        <v>47228297.310999997</v>
      </c>
      <c r="D69" s="98">
        <f>IFERROR(((B69/C69)-1)*100,IF(B69+C69&lt;&gt;0,100,0))</f>
        <v>-67.622900717111989</v>
      </c>
      <c r="E69" s="66">
        <v>9774460974.6930008</v>
      </c>
      <c r="F69" s="66">
        <v>10917622788.577999</v>
      </c>
      <c r="G69" s="98">
        <f>IFERROR(((E69/F69)-1)*100,IF(E69+F69&lt;&gt;0,100,0))</f>
        <v>-10.47079420147189</v>
      </c>
    </row>
    <row r="70" spans="1:7" s="62" customFormat="1" ht="12" x14ac:dyDescent="0.2">
      <c r="A70" s="79" t="s">
        <v>55</v>
      </c>
      <c r="B70" s="67">
        <v>14892362.6401</v>
      </c>
      <c r="C70" s="66">
        <v>47640282.537029997</v>
      </c>
      <c r="D70" s="98">
        <f>IFERROR(((B70/C70)-1)*100,IF(B70+C70&lt;&gt;0,100,0))</f>
        <v>-68.739978339707747</v>
      </c>
      <c r="E70" s="66">
        <v>9620988150.1761799</v>
      </c>
      <c r="F70" s="66">
        <v>10535296697.8573</v>
      </c>
      <c r="G70" s="98">
        <f>IFERROR(((E70/F70)-1)*100,IF(E70+F70&lt;&gt;0,100,0))</f>
        <v>-8.6785268028291451</v>
      </c>
    </row>
    <row r="71" spans="1:7" s="16" customFormat="1" ht="12" x14ac:dyDescent="0.2">
      <c r="A71" s="79" t="s">
        <v>94</v>
      </c>
      <c r="B71" s="98">
        <f>IFERROR(B69/B68/1000,)</f>
        <v>15.82935063146998</v>
      </c>
      <c r="C71" s="98">
        <f>IFERROR(C69/C68/1000,)</f>
        <v>21.131229221923935</v>
      </c>
      <c r="D71" s="98">
        <f>IFERROR(((B71/C71)-1)*100,IF(B71+C71&lt;&gt;0,100,0))</f>
        <v>-25.090251659156603</v>
      </c>
      <c r="E71" s="98">
        <f>IFERROR(E69/E68/1000,)</f>
        <v>29.955718179122091</v>
      </c>
      <c r="F71" s="98">
        <f>IFERROR(F69/F68/1000,)</f>
        <v>32.70217998675453</v>
      </c>
      <c r="G71" s="98">
        <f>IFERROR(((E71/F71)-1)*100,IF(E71+F71&lt;&gt;0,100,0))</f>
        <v>-8.3984058822526464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895</v>
      </c>
      <c r="C74" s="66">
        <v>1475</v>
      </c>
      <c r="D74" s="98">
        <f>IFERROR(((B74/C74)-1)*100,IF(B74+C74&lt;&gt;0,100,0))</f>
        <v>-39.322033898305087</v>
      </c>
      <c r="E74" s="66">
        <v>146647</v>
      </c>
      <c r="F74" s="66">
        <v>142484</v>
      </c>
      <c r="G74" s="98">
        <f>IFERROR(((E74/F74)-1)*100,IF(E74+F74&lt;&gt;0,100,0))</f>
        <v>2.9217315628421447</v>
      </c>
    </row>
    <row r="75" spans="1:7" s="16" customFormat="1" ht="12" x14ac:dyDescent="0.2">
      <c r="A75" s="79" t="s">
        <v>54</v>
      </c>
      <c r="B75" s="67">
        <v>226477149.19999999</v>
      </c>
      <c r="C75" s="66">
        <v>215033975</v>
      </c>
      <c r="D75" s="98">
        <f>IFERROR(((B75/C75)-1)*100,IF(B75+C75&lt;&gt;0,100,0))</f>
        <v>5.3215656735174033</v>
      </c>
      <c r="E75" s="66">
        <v>24789294672.451</v>
      </c>
      <c r="F75" s="66">
        <v>21362069187.508999</v>
      </c>
      <c r="G75" s="98">
        <f>IFERROR(((E75/F75)-1)*100,IF(E75+F75&lt;&gt;0,100,0))</f>
        <v>16.043508963757102</v>
      </c>
    </row>
    <row r="76" spans="1:7" s="16" customFormat="1" ht="12" x14ac:dyDescent="0.2">
      <c r="A76" s="79" t="s">
        <v>55</v>
      </c>
      <c r="B76" s="67">
        <v>236053559.2613</v>
      </c>
      <c r="C76" s="66">
        <v>215604792.55267999</v>
      </c>
      <c r="D76" s="98">
        <f>IFERROR(((B76/C76)-1)*100,IF(B76+C76&lt;&gt;0,100,0))</f>
        <v>9.4843748446007403</v>
      </c>
      <c r="E76" s="66">
        <v>24124708092.040001</v>
      </c>
      <c r="F76" s="66">
        <v>20700271027.048401</v>
      </c>
      <c r="G76" s="98">
        <f>IFERROR(((E76/F76)-1)*100,IF(E76+F76&lt;&gt;0,100,0))</f>
        <v>16.542957628511211</v>
      </c>
    </row>
    <row r="77" spans="1:7" s="16" customFormat="1" ht="12" x14ac:dyDescent="0.2">
      <c r="A77" s="79" t="s">
        <v>94</v>
      </c>
      <c r="B77" s="98">
        <f>IFERROR(B75/B74/1000,)</f>
        <v>253.04709407821227</v>
      </c>
      <c r="C77" s="98">
        <f>IFERROR(C75/C74/1000,)</f>
        <v>145.78574576271185</v>
      </c>
      <c r="D77" s="98">
        <f>IFERROR(((B77/C77)-1)*100,IF(B77+C77&lt;&gt;0,100,0))</f>
        <v>73.574647339037071</v>
      </c>
      <c r="E77" s="98">
        <f>IFERROR(E75/E74/1000,)</f>
        <v>169.04058502697634</v>
      </c>
      <c r="F77" s="98">
        <f>IFERROR(F75/F74/1000,)</f>
        <v>149.92609126294181</v>
      </c>
      <c r="G77" s="98">
        <f>IFERROR(((E77/F77)-1)*100,IF(E77+F77&lt;&gt;0,100,0))</f>
        <v>12.749277729458953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64</v>
      </c>
      <c r="C80" s="66">
        <v>81</v>
      </c>
      <c r="D80" s="98">
        <f>IFERROR(((B80/C80)-1)*100,IF(B80+C80&lt;&gt;0,100,0))</f>
        <v>-20.987654320987659</v>
      </c>
      <c r="E80" s="66">
        <v>8559</v>
      </c>
      <c r="F80" s="66">
        <v>10917</v>
      </c>
      <c r="G80" s="98">
        <f>IFERROR(((E80/F80)-1)*100,IF(E80+F80&lt;&gt;0,100,0))</f>
        <v>-21.599340478153341</v>
      </c>
    </row>
    <row r="81" spans="1:7" s="16" customFormat="1" ht="12" x14ac:dyDescent="0.2">
      <c r="A81" s="79" t="s">
        <v>54</v>
      </c>
      <c r="B81" s="67">
        <v>3020032.8459999999</v>
      </c>
      <c r="C81" s="66">
        <v>3165225.43</v>
      </c>
      <c r="D81" s="98">
        <f>IFERROR(((B81/C81)-1)*100,IF(B81+C81&lt;&gt;0,100,0))</f>
        <v>-4.5871166907691663</v>
      </c>
      <c r="E81" s="66">
        <v>741171144.51199996</v>
      </c>
      <c r="F81" s="66">
        <v>965102018.93099999</v>
      </c>
      <c r="G81" s="98">
        <f>IFERROR(((E81/F81)-1)*100,IF(E81+F81&lt;&gt;0,100,0))</f>
        <v>-23.202818979390194</v>
      </c>
    </row>
    <row r="82" spans="1:7" s="16" customFormat="1" ht="12" x14ac:dyDescent="0.2">
      <c r="A82" s="79" t="s">
        <v>55</v>
      </c>
      <c r="B82" s="67">
        <v>28193.789999938999</v>
      </c>
      <c r="C82" s="66">
        <v>-6.1035156250000001E-8</v>
      </c>
      <c r="D82" s="98">
        <f>IFERROR(((B82/C82)-1)*100,IF(B82+C82&lt;&gt;0,100,0))</f>
        <v>-46192705536000.055</v>
      </c>
      <c r="E82" s="66">
        <v>249111300.201379</v>
      </c>
      <c r="F82" s="66">
        <v>343820002.60733998</v>
      </c>
      <c r="G82" s="98">
        <f>IFERROR(((E82/F82)-1)*100,IF(E82+F82&lt;&gt;0,100,0))</f>
        <v>-27.546012939253906</v>
      </c>
    </row>
    <row r="83" spans="1:7" s="32" customFormat="1" x14ac:dyDescent="0.2">
      <c r="A83" s="79" t="s">
        <v>94</v>
      </c>
      <c r="B83" s="98">
        <f>IFERROR(B81/B80/1000,)</f>
        <v>47.188013218750001</v>
      </c>
      <c r="C83" s="98">
        <f>IFERROR(C81/C80/1000,)</f>
        <v>39.076857160493823</v>
      </c>
      <c r="D83" s="98">
        <f>IFERROR(((B83/C83)-1)*100,IF(B83+C83&lt;&gt;0,100,0))</f>
        <v>20.756930438245291</v>
      </c>
      <c r="E83" s="98">
        <f>IFERROR(E81/E80/1000,)</f>
        <v>86.59553037878257</v>
      </c>
      <c r="F83" s="98">
        <f>IFERROR(F81/F80/1000,)</f>
        <v>88.403592464138512</v>
      </c>
      <c r="G83" s="98">
        <f>IFERROR(((E83/F83)-1)*100,IF(E83+F83&lt;&gt;0,100,0))</f>
        <v>-2.0452359852789814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1925</v>
      </c>
      <c r="C86" s="64">
        <f>C68+C74+C80</f>
        <v>3791</v>
      </c>
      <c r="D86" s="98">
        <f>IFERROR(((B86/C86)-1)*100,IF(B86+C86&lt;&gt;0,100,0))</f>
        <v>-49.22184120284885</v>
      </c>
      <c r="E86" s="64">
        <f>E68+E74+E80</f>
        <v>481503</v>
      </c>
      <c r="F86" s="64">
        <f>F68+F74+F80</f>
        <v>487251</v>
      </c>
      <c r="G86" s="98">
        <f>IFERROR(((E86/F86)-1)*100,IF(E86+F86&lt;&gt;0,100,0))</f>
        <v>-1.1796794670508648</v>
      </c>
    </row>
    <row r="87" spans="1:7" s="62" customFormat="1" ht="12" x14ac:dyDescent="0.2">
      <c r="A87" s="79" t="s">
        <v>54</v>
      </c>
      <c r="B87" s="64">
        <f t="shared" ref="B87:C87" si="1">B69+B75+B81</f>
        <v>244788334.75599998</v>
      </c>
      <c r="C87" s="64">
        <f t="shared" si="1"/>
        <v>265427497.741</v>
      </c>
      <c r="D87" s="98">
        <f>IFERROR(((B87/C87)-1)*100,IF(B87+C87&lt;&gt;0,100,0))</f>
        <v>-7.7758194462351433</v>
      </c>
      <c r="E87" s="64">
        <f t="shared" ref="E87:F87" si="2">E69+E75+E81</f>
        <v>35304926791.655998</v>
      </c>
      <c r="F87" s="64">
        <f t="shared" si="2"/>
        <v>33244793995.017998</v>
      </c>
      <c r="G87" s="98">
        <f>IFERROR(((E87/F87)-1)*100,IF(E87+F87&lt;&gt;0,100,0))</f>
        <v>6.1968583620843898</v>
      </c>
    </row>
    <row r="88" spans="1:7" s="62" customFormat="1" ht="12" x14ac:dyDescent="0.2">
      <c r="A88" s="79" t="s">
        <v>55</v>
      </c>
      <c r="B88" s="64">
        <f t="shared" ref="B88:C88" si="3">B70+B76+B82</f>
        <v>250974115.69139993</v>
      </c>
      <c r="C88" s="64">
        <f t="shared" si="3"/>
        <v>263245075.08970994</v>
      </c>
      <c r="D88" s="98">
        <f>IFERROR(((B88/C88)-1)*100,IF(B88+C88&lt;&gt;0,100,0))</f>
        <v>-4.6614203111409624</v>
      </c>
      <c r="E88" s="64">
        <f t="shared" ref="E88:F88" si="4">E70+E76+E82</f>
        <v>33994807542.417557</v>
      </c>
      <c r="F88" s="64">
        <f t="shared" si="4"/>
        <v>31579387727.513042</v>
      </c>
      <c r="G88" s="98">
        <f>IFERROR(((E88/F88)-1)*100,IF(E88+F88&lt;&gt;0,100,0))</f>
        <v>7.6487227546850667</v>
      </c>
    </row>
    <row r="89" spans="1:7" s="63" customFormat="1" x14ac:dyDescent="0.2">
      <c r="A89" s="79" t="s">
        <v>95</v>
      </c>
      <c r="B89" s="98">
        <f>IFERROR((B75/B87)*100,IF(B75+B87&lt;&gt;0,100,0))</f>
        <v>92.519584083019225</v>
      </c>
      <c r="C89" s="98">
        <f>IFERROR((C75/C87)*100,IF(C75+C87&lt;&gt;0,100,0))</f>
        <v>81.014204191393461</v>
      </c>
      <c r="D89" s="98">
        <f>IFERROR(((B89/C89)-1)*100,IF(B89+C89&lt;&gt;0,100,0))</f>
        <v>14.201682293199692</v>
      </c>
      <c r="E89" s="98">
        <f>IFERROR((E75/E87)*100,IF(E75+E87&lt;&gt;0,100,0))</f>
        <v>70.21483097455318</v>
      </c>
      <c r="F89" s="98">
        <f>IFERROR((F75/F87)*100,IF(F75+F87&lt;&gt;0,100,0))</f>
        <v>64.256885426061828</v>
      </c>
      <c r="G89" s="98">
        <f>IFERROR(((E89/F89)-1)*100,IF(E89+F89&lt;&gt;0,100,0))</f>
        <v>9.2720733490062379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1559789.2180000001</v>
      </c>
      <c r="C95" s="129">
        <v>10346408.76</v>
      </c>
      <c r="D95" s="65">
        <f>B95-C95</f>
        <v>-8786619.5419999994</v>
      </c>
      <c r="E95" s="129">
        <v>1085381239.9519999</v>
      </c>
      <c r="F95" s="129">
        <v>1351522744.9579999</v>
      </c>
      <c r="G95" s="80">
        <f>E95-F95</f>
        <v>-266141505.00600004</v>
      </c>
    </row>
    <row r="96" spans="1:7" s="16" customFormat="1" ht="13.5" x14ac:dyDescent="0.2">
      <c r="A96" s="79" t="s">
        <v>88</v>
      </c>
      <c r="B96" s="66">
        <v>1260560.622</v>
      </c>
      <c r="C96" s="129">
        <v>6583918.9869999997</v>
      </c>
      <c r="D96" s="65">
        <f>B96-C96</f>
        <v>-5323358.3650000002</v>
      </c>
      <c r="E96" s="129">
        <v>1244997475.8529999</v>
      </c>
      <c r="F96" s="129">
        <v>1401335090.059</v>
      </c>
      <c r="G96" s="80">
        <f>E96-F96</f>
        <v>-156337614.20600009</v>
      </c>
    </row>
    <row r="97" spans="1:7" s="28" customFormat="1" ht="12" x14ac:dyDescent="0.2">
      <c r="A97" s="81" t="s">
        <v>16</v>
      </c>
      <c r="B97" s="65">
        <f>B95-B96</f>
        <v>299228.59600000014</v>
      </c>
      <c r="C97" s="65">
        <f>C95-C96</f>
        <v>3762489.773</v>
      </c>
      <c r="D97" s="82"/>
      <c r="E97" s="65">
        <f>E95-E96</f>
        <v>-159616235.90100002</v>
      </c>
      <c r="F97" s="82">
        <f>F95-F96</f>
        <v>-49812345.101000071</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822.72439051865501</v>
      </c>
      <c r="C104" s="131">
        <v>759.34079043499401</v>
      </c>
      <c r="D104" s="98">
        <f>IFERROR(((B104/C104)-1)*100,IF(B104+C104&lt;&gt;0,100,0))</f>
        <v>8.347187571386927</v>
      </c>
      <c r="E104" s="84"/>
      <c r="F104" s="130">
        <v>824.73102279683405</v>
      </c>
      <c r="G104" s="130">
        <v>818.00087911162302</v>
      </c>
    </row>
    <row r="105" spans="1:7" s="16" customFormat="1" ht="12" x14ac:dyDescent="0.2">
      <c r="A105" s="79" t="s">
        <v>50</v>
      </c>
      <c r="B105" s="130">
        <v>811.87369239882605</v>
      </c>
      <c r="C105" s="131">
        <v>750.21679656307003</v>
      </c>
      <c r="D105" s="98">
        <f>IFERROR(((B105/C105)-1)*100,IF(B105+C105&lt;&gt;0,100,0))</f>
        <v>8.2185437753755419</v>
      </c>
      <c r="E105" s="84"/>
      <c r="F105" s="130">
        <v>813.84506479222</v>
      </c>
      <c r="G105" s="130">
        <v>807.26624871760998</v>
      </c>
    </row>
    <row r="106" spans="1:7" s="16" customFormat="1" ht="12" x14ac:dyDescent="0.2">
      <c r="A106" s="79" t="s">
        <v>51</v>
      </c>
      <c r="B106" s="130">
        <v>871.75483861637997</v>
      </c>
      <c r="C106" s="131">
        <v>796.57996566271504</v>
      </c>
      <c r="D106" s="98">
        <f>IFERROR(((B106/C106)-1)*100,IF(B106+C106&lt;&gt;0,100,0))</f>
        <v>9.4372035695277745</v>
      </c>
      <c r="E106" s="84"/>
      <c r="F106" s="130">
        <v>873.95945386829806</v>
      </c>
      <c r="G106" s="130">
        <v>866.27052239308296</v>
      </c>
    </row>
    <row r="107" spans="1:7" s="28" customFormat="1" ht="12" x14ac:dyDescent="0.2">
      <c r="A107" s="81" t="s">
        <v>52</v>
      </c>
      <c r="B107" s="85"/>
      <c r="C107" s="84"/>
      <c r="D107" s="86"/>
      <c r="E107" s="84"/>
      <c r="F107" s="71"/>
      <c r="G107" s="71"/>
    </row>
    <row r="108" spans="1:7" s="16" customFormat="1" ht="12" x14ac:dyDescent="0.2">
      <c r="A108" s="79" t="s">
        <v>56</v>
      </c>
      <c r="B108" s="130">
        <v>614.54062297916698</v>
      </c>
      <c r="C108" s="131">
        <v>587.74521761071401</v>
      </c>
      <c r="D108" s="98">
        <f>IFERROR(((B108/C108)-1)*100,IF(B108+C108&lt;&gt;0,100,0))</f>
        <v>4.5590171668909329</v>
      </c>
      <c r="E108" s="84"/>
      <c r="F108" s="130">
        <v>614.54062297916698</v>
      </c>
      <c r="G108" s="130">
        <v>614.27807349181899</v>
      </c>
    </row>
    <row r="109" spans="1:7" s="16" customFormat="1" ht="12" x14ac:dyDescent="0.2">
      <c r="A109" s="79" t="s">
        <v>57</v>
      </c>
      <c r="B109" s="130">
        <v>807.39890568857902</v>
      </c>
      <c r="C109" s="131">
        <v>783.58341572619099</v>
      </c>
      <c r="D109" s="98">
        <f>IFERROR(((B109/C109)-1)*100,IF(B109+C109&lt;&gt;0,100,0))</f>
        <v>3.0393050037074598</v>
      </c>
      <c r="E109" s="84"/>
      <c r="F109" s="130">
        <v>809.37874903189504</v>
      </c>
      <c r="G109" s="130">
        <v>805.20326687744796</v>
      </c>
    </row>
    <row r="110" spans="1:7" s="16" customFormat="1" ht="12" x14ac:dyDescent="0.2">
      <c r="A110" s="79" t="s">
        <v>59</v>
      </c>
      <c r="B110" s="130">
        <v>927.58004182003197</v>
      </c>
      <c r="C110" s="131">
        <v>865.35086048784297</v>
      </c>
      <c r="D110" s="98">
        <f>IFERROR(((B110/C110)-1)*100,IF(B110+C110&lt;&gt;0,100,0))</f>
        <v>7.1912081184165144</v>
      </c>
      <c r="E110" s="84"/>
      <c r="F110" s="130">
        <v>929.30686063315898</v>
      </c>
      <c r="G110" s="130">
        <v>922.33867654444202</v>
      </c>
    </row>
    <row r="111" spans="1:7" s="16" customFormat="1" ht="12" x14ac:dyDescent="0.2">
      <c r="A111" s="79" t="s">
        <v>58</v>
      </c>
      <c r="B111" s="130">
        <v>885.30441541126504</v>
      </c>
      <c r="C111" s="131">
        <v>790.77640071571898</v>
      </c>
      <c r="D111" s="98">
        <f>IFERROR(((B111/C111)-1)*100,IF(B111+C111&lt;&gt;0,100,0))</f>
        <v>11.953823433525624</v>
      </c>
      <c r="E111" s="84"/>
      <c r="F111" s="130">
        <v>887.97539684733601</v>
      </c>
      <c r="G111" s="130">
        <v>878.66771149455496</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22</v>
      </c>
      <c r="F119" s="66">
        <v>16</v>
      </c>
      <c r="G119" s="98">
        <f>IFERROR(((E119/F119)-1)*100,IF(E119+F119&lt;&gt;0,100,0))</f>
        <v>37.5</v>
      </c>
    </row>
    <row r="120" spans="1:7" s="16" customFormat="1" ht="12" x14ac:dyDescent="0.2">
      <c r="A120" s="79" t="s">
        <v>72</v>
      </c>
      <c r="B120" s="67">
        <v>12</v>
      </c>
      <c r="C120" s="66">
        <v>25</v>
      </c>
      <c r="D120" s="98">
        <f>IFERROR(((B120/C120)-1)*100,IF(B120+C120&lt;&gt;0,100,0))</f>
        <v>-52</v>
      </c>
      <c r="E120" s="66">
        <v>11473</v>
      </c>
      <c r="F120" s="66">
        <v>14494</v>
      </c>
      <c r="G120" s="98">
        <f>IFERROR(((E120/F120)-1)*100,IF(E120+F120&lt;&gt;0,100,0))</f>
        <v>-20.843107492755621</v>
      </c>
    </row>
    <row r="121" spans="1:7" s="16" customFormat="1" ht="12" x14ac:dyDescent="0.2">
      <c r="A121" s="79" t="s">
        <v>74</v>
      </c>
      <c r="B121" s="67">
        <v>0</v>
      </c>
      <c r="C121" s="66">
        <v>2</v>
      </c>
      <c r="D121" s="98">
        <f>IFERROR(((B121/C121)-1)*100,IF(B121+C121&lt;&gt;0,100,0))</f>
        <v>-100</v>
      </c>
      <c r="E121" s="66">
        <v>404</v>
      </c>
      <c r="F121" s="66">
        <v>442</v>
      </c>
      <c r="G121" s="98">
        <f>IFERROR(((E121/F121)-1)*100,IF(E121+F121&lt;&gt;0,100,0))</f>
        <v>-8.5972850678733064</v>
      </c>
    </row>
    <row r="122" spans="1:7" s="28" customFormat="1" ht="12" x14ac:dyDescent="0.2">
      <c r="A122" s="81" t="s">
        <v>34</v>
      </c>
      <c r="B122" s="82">
        <f>SUM(B119:B121)</f>
        <v>12</v>
      </c>
      <c r="C122" s="82">
        <f>SUM(C119:C121)</f>
        <v>27</v>
      </c>
      <c r="D122" s="98">
        <f>IFERROR(((B122/C122)-1)*100,IF(B122+C122&lt;&gt;0,100,0))</f>
        <v>-55.555555555555557</v>
      </c>
      <c r="E122" s="82">
        <f>SUM(E119:E121)</f>
        <v>11899</v>
      </c>
      <c r="F122" s="82">
        <f>SUM(F119:F121)</f>
        <v>14952</v>
      </c>
      <c r="G122" s="98">
        <f>IFERROR(((E122/F122)-1)*100,IF(E122+F122&lt;&gt;0,100,0))</f>
        <v>-20.418673087212412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31</v>
      </c>
      <c r="D125" s="98">
        <f>IFERROR(((B125/C125)-1)*100,IF(B125+C125&lt;&gt;0,100,0))</f>
        <v>-100</v>
      </c>
      <c r="E125" s="66">
        <v>1134</v>
      </c>
      <c r="F125" s="66">
        <v>1767</v>
      </c>
      <c r="G125" s="98">
        <f>IFERROR(((E125/F125)-1)*100,IF(E125+F125&lt;&gt;0,100,0))</f>
        <v>-35.823429541595928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31</v>
      </c>
      <c r="D127" s="98">
        <f>IFERROR(((B127/C127)-1)*100,IF(B127+C127&lt;&gt;0,100,0))</f>
        <v>-100</v>
      </c>
      <c r="E127" s="82">
        <f>SUM(E125:E126)</f>
        <v>1134</v>
      </c>
      <c r="F127" s="82">
        <f>SUM(F125:F126)</f>
        <v>1767</v>
      </c>
      <c r="G127" s="98">
        <f>IFERROR(((E127/F127)-1)*100,IF(E127+F127&lt;&gt;0,100,0))</f>
        <v>-35.823429541595928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261815</v>
      </c>
      <c r="F130" s="66">
        <v>140105</v>
      </c>
      <c r="G130" s="98">
        <f>IFERROR(((E130/F130)-1)*100,IF(E130+F130&lt;&gt;0,100,0))</f>
        <v>86.870561364690758</v>
      </c>
    </row>
    <row r="131" spans="1:7" s="16" customFormat="1" ht="12" x14ac:dyDescent="0.2">
      <c r="A131" s="79" t="s">
        <v>72</v>
      </c>
      <c r="B131" s="67">
        <v>976</v>
      </c>
      <c r="C131" s="66">
        <v>2165</v>
      </c>
      <c r="D131" s="98">
        <f>IFERROR(((B131/C131)-1)*100,IF(B131+C131&lt;&gt;0,100,0))</f>
        <v>-54.919168591224008</v>
      </c>
      <c r="E131" s="66">
        <v>11749191</v>
      </c>
      <c r="F131" s="66">
        <v>12347992</v>
      </c>
      <c r="G131" s="98">
        <f>IFERROR(((E131/F131)-1)*100,IF(E131+F131&lt;&gt;0,100,0))</f>
        <v>-4.8493795590408562</v>
      </c>
    </row>
    <row r="132" spans="1:7" s="16" customFormat="1" ht="12" x14ac:dyDescent="0.2">
      <c r="A132" s="79" t="s">
        <v>74</v>
      </c>
      <c r="B132" s="67">
        <v>0</v>
      </c>
      <c r="C132" s="66">
        <v>4</v>
      </c>
      <c r="D132" s="98">
        <f>IFERROR(((B132/C132)-1)*100,IF(B132+C132&lt;&gt;0,100,0))</f>
        <v>-100</v>
      </c>
      <c r="E132" s="66">
        <v>17275</v>
      </c>
      <c r="F132" s="66">
        <v>24862</v>
      </c>
      <c r="G132" s="98">
        <f>IFERROR(((E132/F132)-1)*100,IF(E132+F132&lt;&gt;0,100,0))</f>
        <v>-30.516450808462714</v>
      </c>
    </row>
    <row r="133" spans="1:7" s="16" customFormat="1" ht="12" x14ac:dyDescent="0.2">
      <c r="A133" s="81" t="s">
        <v>34</v>
      </c>
      <c r="B133" s="82">
        <f>SUM(B130:B132)</f>
        <v>976</v>
      </c>
      <c r="C133" s="82">
        <f>SUM(C130:C132)</f>
        <v>2169</v>
      </c>
      <c r="D133" s="98">
        <f>IFERROR(((B133/C133)-1)*100,IF(B133+C133&lt;&gt;0,100,0))</f>
        <v>-55.002305209774093</v>
      </c>
      <c r="E133" s="82">
        <f>SUM(E130:E132)</f>
        <v>12028281</v>
      </c>
      <c r="F133" s="82">
        <f>SUM(F130:F132)</f>
        <v>12512959</v>
      </c>
      <c r="G133" s="98">
        <f>IFERROR(((E133/F133)-1)*100,IF(E133+F133&lt;&gt;0,100,0))</f>
        <v>-3.8734083600849289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35424</v>
      </c>
      <c r="D136" s="98">
        <f>IFERROR(((B136/C136)-1)*100,)</f>
        <v>-100</v>
      </c>
      <c r="E136" s="66">
        <v>604424</v>
      </c>
      <c r="F136" s="66">
        <v>798665</v>
      </c>
      <c r="G136" s="98">
        <f>IFERROR(((E136/F136)-1)*100,)</f>
        <v>-24.32071018512142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35424</v>
      </c>
      <c r="D138" s="98">
        <f>IFERROR(((B138/C138)-1)*100,)</f>
        <v>-100</v>
      </c>
      <c r="E138" s="82">
        <f>SUM(E136:E137)</f>
        <v>604424</v>
      </c>
      <c r="F138" s="82">
        <f>SUM(F136:F137)</f>
        <v>798665</v>
      </c>
      <c r="G138" s="98">
        <f>IFERROR(((E138/F138)-1)*100,)</f>
        <v>-24.32071018512142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6287021.1775000002</v>
      </c>
      <c r="F141" s="66">
        <v>3377788.2787500001</v>
      </c>
      <c r="G141" s="98">
        <f>IFERROR(((E141/F141)-1)*100,IF(E141+F141&lt;&gt;0,100,0))</f>
        <v>86.128337795837353</v>
      </c>
    </row>
    <row r="142" spans="1:7" s="32" customFormat="1" x14ac:dyDescent="0.2">
      <c r="A142" s="79" t="s">
        <v>72</v>
      </c>
      <c r="B142" s="67">
        <v>98154.061440000005</v>
      </c>
      <c r="C142" s="66">
        <v>173433.78005</v>
      </c>
      <c r="D142" s="98">
        <f>IFERROR(((B142/C142)-1)*100,IF(B142+C142&lt;&gt;0,100,0))</f>
        <v>-43.405453417608307</v>
      </c>
      <c r="E142" s="66">
        <v>1097847038.8903401</v>
      </c>
      <c r="F142" s="66">
        <v>1138789840.35446</v>
      </c>
      <c r="G142" s="98">
        <f>IFERROR(((E142/F142)-1)*100,IF(E142+F142&lt;&gt;0,100,0))</f>
        <v>-3.5952903699400851</v>
      </c>
    </row>
    <row r="143" spans="1:7" s="32" customFormat="1" x14ac:dyDescent="0.2">
      <c r="A143" s="79" t="s">
        <v>74</v>
      </c>
      <c r="B143" s="67">
        <v>0</v>
      </c>
      <c r="C143" s="66">
        <v>15690.32</v>
      </c>
      <c r="D143" s="98">
        <f>IFERROR(((B143/C143)-1)*100,IF(B143+C143&lt;&gt;0,100,0))</f>
        <v>-100</v>
      </c>
      <c r="E143" s="66">
        <v>101589586.34</v>
      </c>
      <c r="F143" s="66">
        <v>122528539.95</v>
      </c>
      <c r="G143" s="98">
        <f>IFERROR(((E143/F143)-1)*100,IF(E143+F143&lt;&gt;0,100,0))</f>
        <v>-17.089041964055497</v>
      </c>
    </row>
    <row r="144" spans="1:7" s="16" customFormat="1" ht="12" x14ac:dyDescent="0.2">
      <c r="A144" s="81" t="s">
        <v>34</v>
      </c>
      <c r="B144" s="82">
        <f>SUM(B141:B143)</f>
        <v>98154.061440000005</v>
      </c>
      <c r="C144" s="82">
        <f>SUM(C141:C143)</f>
        <v>189124.10005000001</v>
      </c>
      <c r="D144" s="98">
        <f>IFERROR(((B144/C144)-1)*100,IF(B144+C144&lt;&gt;0,100,0))</f>
        <v>-48.100711958946341</v>
      </c>
      <c r="E144" s="82">
        <f>SUM(E141:E143)</f>
        <v>1205723646.40784</v>
      </c>
      <c r="F144" s="82">
        <f>SUM(F141:F143)</f>
        <v>1264696168.58321</v>
      </c>
      <c r="G144" s="98">
        <f>IFERROR(((E144/F144)-1)*100,IF(E144+F144&lt;&gt;0,100,0))</f>
        <v>-4.6629794286033643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66763.034</v>
      </c>
      <c r="D147" s="98">
        <f>IFERROR(((B147/C147)-1)*100,IF(B147+C147&lt;&gt;0,100,0))</f>
        <v>-100</v>
      </c>
      <c r="E147" s="66">
        <v>992522.55833000003</v>
      </c>
      <c r="F147" s="66">
        <v>1559866.0986899999</v>
      </c>
      <c r="G147" s="98">
        <f>IFERROR(((E147/F147)-1)*100,IF(E147+F147&lt;&gt;0,100,0))</f>
        <v>-36.37129756435273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66763.034</v>
      </c>
      <c r="D149" s="98">
        <f>IFERROR(((B149/C149)-1)*100,IF(B149+C149&lt;&gt;0,100,0))</f>
        <v>-100</v>
      </c>
      <c r="E149" s="82">
        <f>SUM(E147:E148)</f>
        <v>992522.55833000003</v>
      </c>
      <c r="F149" s="82">
        <f>SUM(F147:F148)</f>
        <v>1559866.0986899999</v>
      </c>
      <c r="G149" s="98">
        <f>IFERROR(((E149/F149)-1)*100,IF(E149+F149&lt;&gt;0,100,0))</f>
        <v>-36.37129756435273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30000</v>
      </c>
      <c r="D152" s="98">
        <f>IFERROR(((B152/C152)-1)*100,IF(B152+C152&lt;&gt;0,100,0))</f>
        <v>-99.283333333333331</v>
      </c>
      <c r="E152" s="78"/>
      <c r="F152" s="78"/>
      <c r="G152" s="65"/>
    </row>
    <row r="153" spans="1:7" s="16" customFormat="1" ht="12" x14ac:dyDescent="0.2">
      <c r="A153" s="79" t="s">
        <v>72</v>
      </c>
      <c r="B153" s="67">
        <v>1069111</v>
      </c>
      <c r="C153" s="66">
        <v>935303</v>
      </c>
      <c r="D153" s="98">
        <f>IFERROR(((B153/C153)-1)*100,IF(B153+C153&lt;&gt;0,100,0))</f>
        <v>14.306379857650398</v>
      </c>
      <c r="E153" s="78"/>
      <c r="F153" s="78"/>
      <c r="G153" s="65"/>
    </row>
    <row r="154" spans="1:7" s="16" customFormat="1" ht="12" x14ac:dyDescent="0.2">
      <c r="A154" s="79" t="s">
        <v>74</v>
      </c>
      <c r="B154" s="67">
        <v>1708</v>
      </c>
      <c r="C154" s="66">
        <v>2303</v>
      </c>
      <c r="D154" s="98">
        <f>IFERROR(((B154/C154)-1)*100,IF(B154+C154&lt;&gt;0,100,0))</f>
        <v>-25.835866261398177</v>
      </c>
      <c r="E154" s="78"/>
      <c r="F154" s="78"/>
      <c r="G154" s="65"/>
    </row>
    <row r="155" spans="1:7" s="28" customFormat="1" ht="12" x14ac:dyDescent="0.2">
      <c r="A155" s="81" t="s">
        <v>34</v>
      </c>
      <c r="B155" s="82">
        <f>SUM(B152:B154)</f>
        <v>1071034</v>
      </c>
      <c r="C155" s="82">
        <f>SUM(C152:C154)</f>
        <v>967606</v>
      </c>
      <c r="D155" s="98">
        <f>IFERROR(((B155/C155)-1)*100,IF(B155+C155&lt;&gt;0,100,0))</f>
        <v>10.689061456832638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126584</v>
      </c>
      <c r="C158" s="66">
        <v>152447</v>
      </c>
      <c r="D158" s="98">
        <f>IFERROR(((B158/C158)-1)*100,IF(B158+C158&lt;&gt;0,100,0))</f>
        <v>-16.965240378623392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126584</v>
      </c>
      <c r="C160" s="82">
        <f>SUM(C158:C159)</f>
        <v>152447</v>
      </c>
      <c r="D160" s="98">
        <f>IFERROR(((B160/C160)-1)*100,IF(B160+C160&lt;&gt;0,100,0))</f>
        <v>-16.965240378623392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4332</v>
      </c>
      <c r="C168" s="113">
        <v>4673</v>
      </c>
      <c r="D168" s="111">
        <f>IFERROR(((B168/C168)-1)*100,IF(B168+C168&lt;&gt;0,100,0))</f>
        <v>-7.2972394607318636</v>
      </c>
      <c r="E168" s="113">
        <v>456788</v>
      </c>
      <c r="F168" s="113">
        <v>475827</v>
      </c>
      <c r="G168" s="111">
        <f>IFERROR(((E168/F168)-1)*100,IF(E168+F168&lt;&gt;0,100,0))</f>
        <v>-4.0012441496594331</v>
      </c>
    </row>
    <row r="169" spans="1:7" x14ac:dyDescent="0.2">
      <c r="A169" s="101" t="s">
        <v>32</v>
      </c>
      <c r="B169" s="112">
        <v>17211</v>
      </c>
      <c r="C169" s="113">
        <v>33405</v>
      </c>
      <c r="D169" s="111">
        <f t="shared" ref="D169:D171" si="5">IFERROR(((B169/C169)-1)*100,IF(B169+C169&lt;&gt;0,100,0))</f>
        <v>-48.477772788504716</v>
      </c>
      <c r="E169" s="113">
        <v>3313674</v>
      </c>
      <c r="F169" s="113">
        <v>3199101</v>
      </c>
      <c r="G169" s="111">
        <f>IFERROR(((E169/F169)-1)*100,IF(E169+F169&lt;&gt;0,100,0))</f>
        <v>3.5814124030469907</v>
      </c>
    </row>
    <row r="170" spans="1:7" x14ac:dyDescent="0.2">
      <c r="A170" s="101" t="s">
        <v>92</v>
      </c>
      <c r="B170" s="112">
        <v>6303168</v>
      </c>
      <c r="C170" s="113">
        <v>10136150</v>
      </c>
      <c r="D170" s="111">
        <f t="shared" si="5"/>
        <v>-37.814969194418005</v>
      </c>
      <c r="E170" s="113">
        <v>1103552215</v>
      </c>
      <c r="F170" s="113">
        <v>906484725</v>
      </c>
      <c r="G170" s="111">
        <f>IFERROR(((E170/F170)-1)*100,IF(E170+F170&lt;&gt;0,100,0))</f>
        <v>21.739747462374503</v>
      </c>
    </row>
    <row r="171" spans="1:7" x14ac:dyDescent="0.2">
      <c r="A171" s="101" t="s">
        <v>93</v>
      </c>
      <c r="B171" s="112">
        <v>126020</v>
      </c>
      <c r="C171" s="113">
        <v>123923</v>
      </c>
      <c r="D171" s="111">
        <f t="shared" si="5"/>
        <v>1.6921798213406669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218</v>
      </c>
      <c r="C174" s="113">
        <v>153</v>
      </c>
      <c r="D174" s="111">
        <f t="shared" ref="D174:D177" si="6">IFERROR(((B174/C174)-1)*100,IF(B174+C174&lt;&gt;0,100,0))</f>
        <v>42.48366013071896</v>
      </c>
      <c r="E174" s="113">
        <v>20475</v>
      </c>
      <c r="F174" s="113">
        <v>21003</v>
      </c>
      <c r="G174" s="111">
        <f t="shared" ref="G174" si="7">IFERROR(((E174/F174)-1)*100,IF(E174+F174&lt;&gt;0,100,0))</f>
        <v>-2.5139265819168699</v>
      </c>
    </row>
    <row r="175" spans="1:7" x14ac:dyDescent="0.2">
      <c r="A175" s="101" t="s">
        <v>32</v>
      </c>
      <c r="B175" s="112">
        <v>2052</v>
      </c>
      <c r="C175" s="113">
        <v>1267</v>
      </c>
      <c r="D175" s="111">
        <f t="shared" si="6"/>
        <v>61.957379636937638</v>
      </c>
      <c r="E175" s="113">
        <v>246067</v>
      </c>
      <c r="F175" s="113">
        <v>273931</v>
      </c>
      <c r="G175" s="111">
        <f t="shared" ref="G175" si="8">IFERROR(((E175/F175)-1)*100,IF(E175+F175&lt;&gt;0,100,0))</f>
        <v>-10.171904603714077</v>
      </c>
    </row>
    <row r="176" spans="1:7" x14ac:dyDescent="0.2">
      <c r="A176" s="101" t="s">
        <v>92</v>
      </c>
      <c r="B176" s="112">
        <v>24154</v>
      </c>
      <c r="C176" s="113">
        <v>15874</v>
      </c>
      <c r="D176" s="111">
        <f t="shared" si="6"/>
        <v>52.16076603250599</v>
      </c>
      <c r="E176" s="113">
        <v>4282619</v>
      </c>
      <c r="F176" s="113">
        <v>2827221</v>
      </c>
      <c r="G176" s="111">
        <f t="shared" ref="G176" si="9">IFERROR(((E176/F176)-1)*100,IF(E176+F176&lt;&gt;0,100,0))</f>
        <v>51.478041511434739</v>
      </c>
    </row>
    <row r="177" spans="1:7" x14ac:dyDescent="0.2">
      <c r="A177" s="101" t="s">
        <v>93</v>
      </c>
      <c r="B177" s="112">
        <v>26240</v>
      </c>
      <c r="C177" s="113">
        <v>47536</v>
      </c>
      <c r="D177" s="111">
        <f t="shared" si="6"/>
        <v>-44.799730730393804</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2022-01-03T07:35:56Z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2022-01-03T07:05:57Z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e1eb2c6b-5dd1-48c8-a338-b475f86114fb</vt:lpwstr>
  </property>
  <property fmtid="{D5CDD505-2E9C-101B-9397-08002B2CF9AE}" pid="8" name="MSIP_Label_66d8a90e-c522-4829-9625-db8c70f8b095_ContentBits">
    <vt:lpwstr>0</vt:lpwstr>
  </property>
</Properties>
</file>