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9F05A518-2F95-4CEF-9C45-187EA7AEC26F}" xr6:coauthVersionLast="47" xr6:coauthVersionMax="47" xr10:uidLastSave="{00000000-0000-0000-0000-000000000000}"/>
  <bookViews>
    <workbookView xWindow="1560" yWindow="1560" windowWidth="14400" windowHeight="8235" xr2:uid="{00000000-000D-0000-FFFF-FFFF00000000}"/>
  </bookViews>
  <sheets>
    <sheet name="Sheet1" sheetId="1" r:id="rId1"/>
  </sheets>
  <definedNames>
    <definedName name="_xlnm.Print_Area" localSheetId="0">Sheet1!$A$1:$G$189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G149" i="1" s="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<sst xmlns="http://schemas.openxmlformats.org/spreadsheetml/2006/main" count="265" uniqueCount="100">
  <si>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</si>
  <si>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</si>
  <si>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</si>
  <si>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</si>
  <si>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</si>
  <si>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</si>
  <si>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</si>
  <si>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</si>
  <si>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</si>
  <si>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</si>
  <si>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</si>
  <si>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</si>
  <si>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</si>
  <si>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</si>
  <si>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</si>
  <si>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</si>
  <si>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</si>
  <si>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</si>
  <si>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</si>
  <si>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</si>
  <si>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</si>
  <si>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</si>
  <si>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</si>
  <si>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</si>
  <si>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</si>
  <si>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</si>
  <si>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</si>
  <si>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</si>
  <si>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</si>
  <si>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</si>
  <si>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</si>
  <si>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</si>
  <si>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</si>
  <si>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</si>
  <si>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</si>
  <si>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</si>
  <si>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</si>
  <si>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</si>
  <si>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</si>
  <si>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</si>
  <si>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</si>
  <si>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</si>
  <si>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</si>
  <si>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</si>
  <si>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</si>
  <si>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</si>
  <si>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</si>
  <si>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</si>
  <si>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</si>
  <si>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</si>
  <si>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</si>
  <si>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</si>
  <si>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</si>
  <si>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</si>
  <si>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</si>
  <si>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</si>
  <si>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</si>
  <si>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</si>
  <si>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</si>
  <si>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</si>
  <si>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</si>
  <si>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</si>
  <si>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</si>
  <si>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</si>
  <si>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</si>
  <si>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</si>
  <si>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</si>
  <si>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</si>
  <si>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</si>
  <si>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</si>
  <si>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</si>
  <si>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</si>
  <si>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</si>
  <si>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</si>
  <si>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</si>
  <si>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</si>
  <si>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</si>
  <si>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</si>
  <si>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</si>
  <si>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</si>
  <si>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</si>
  <si>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</si>
  <si>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</si>
  <si>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</si>
  <si>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</si>
  <si>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</si>
  <si>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</si>
  <si>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</si>
  <si>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</si>
  <si>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</si>
  <si>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</si>
  <si>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</si>
  <si>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</si>
  <si>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</si>
  <si>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</si>
  <si>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</si>
  <si>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</si>
  <si>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7 January 2022</t>
  </si>
  <si>
    <t>07.01.2022</t>
  </si>
  <si>
    <t>08.01.2021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</si>
</sst>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2022</v>
      </c>
      <c r="F10" s="125">
        <v>2021</v>
      </c>
      <c r="G10" s="29" t="s">
        <v>7</v>
      </c>
    </row>
    <row r="11" spans="1:7" s="16" customFormat="1" ht="12" x14ac:dyDescent="0.2">
      <c r="A11" s="64" t="s">
        <v>8</v>
      </c>
      <c r="B11" s="67">
        <v>903805</v>
      </c>
      <c r="C11" s="67">
        <v>1458259</v>
      </c>
      <c r="D11" s="98">
        <f>IFERROR(((B11/C11)-1)*100,IF(B11+C11&lt;&gt;0,100,0))</f>
        <v>-38.021640874494857</v>
      </c>
      <c r="E11" s="67">
        <v>903805</v>
      </c>
      <c r="F11" s="67">
        <v>1458259</v>
      </c>
      <c r="G11" s="98">
        <f>IFERROR(((E11/F11)-1)*100,IF(E11+F11&lt;&gt;0,100,0))</f>
        <v>-38.021640874494857</v>
      </c>
    </row>
    <row r="12" spans="1:7" s="16" customFormat="1" ht="12" x14ac:dyDescent="0.2">
      <c r="A12" s="64" t="s">
        <v>9</v>
      </c>
      <c r="B12" s="67">
        <v>902011.52300000004</v>
      </c>
      <c r="C12" s="67">
        <v>2044034.0220000001</v>
      </c>
      <c r="D12" s="98">
        <f>IFERROR(((B12/C12)-1)*100,IF(B12+C12&lt;&gt;0,100,0))</f>
        <v>-55.871012258522967</v>
      </c>
      <c r="E12" s="67">
        <v>902011.52300000004</v>
      </c>
      <c r="F12" s="67">
        <v>2044034.0220000001</v>
      </c>
      <c r="G12" s="98">
        <f>IFERROR(((E12/F12)-1)*100,IF(E12+F12&lt;&gt;0,100,0))</f>
        <v>-55.871012258522967</v>
      </c>
    </row>
    <row r="13" spans="1:7" s="16" customFormat="1" ht="12" x14ac:dyDescent="0.2">
      <c r="A13" s="64" t="s">
        <v>10</v>
      </c>
      <c r="B13" s="67">
        <v>55504452.107192703</v>
      </c>
      <c r="C13" s="67">
        <v>87175021.204948097</v>
      </c>
      <c r="D13" s="98">
        <f>IFERROR(((B13/C13)-1)*100,IF(B13+C13&lt;&gt;0,100,0))</f>
        <v>-36.329866812762823</v>
      </c>
      <c r="E13" s="67">
        <v>55504452.107192703</v>
      </c>
      <c r="F13" s="67">
        <v>87175021.204948097</v>
      </c>
      <c r="G13" s="98">
        <f>IFERROR(((E13/F13)-1)*100,IF(E13+F13&lt;&gt;0,100,0))</f>
        <v>-36.329866812762823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164</v>
      </c>
      <c r="C16" s="67">
        <v>254</v>
      </c>
      <c r="D16" s="98">
        <f>IFERROR(((B16/C16)-1)*100,IF(B16+C16&lt;&gt;0,100,0))</f>
        <v>-35.433070866141733</v>
      </c>
      <c r="E16" s="67">
        <v>164</v>
      </c>
      <c r="F16" s="67">
        <v>254</v>
      </c>
      <c r="G16" s="98">
        <f>IFERROR(((E16/F16)-1)*100,IF(E16+F16&lt;&gt;0,100,0))</f>
        <v>-35.433070866141733</v>
      </c>
    </row>
    <row r="17" spans="1:7" s="16" customFormat="1" ht="12" x14ac:dyDescent="0.2">
      <c r="A17" s="64" t="s">
        <v>9</v>
      </c>
      <c r="B17" s="67">
        <v>50903.944000000003</v>
      </c>
      <c r="C17" s="67">
        <v>462985.23499999999</v>
      </c>
      <c r="D17" s="98">
        <f>IFERROR(((B17/C17)-1)*100,IF(B17+C17&lt;&gt;0,100,0))</f>
        <v>-89.005277025734955</v>
      </c>
      <c r="E17" s="67">
        <v>50903.944000000003</v>
      </c>
      <c r="F17" s="67">
        <v>462985.23499999999</v>
      </c>
      <c r="G17" s="98">
        <f>IFERROR(((E17/F17)-1)*100,IF(E17+F17&lt;&gt;0,100,0))</f>
        <v>-89.005277025734955</v>
      </c>
    </row>
    <row r="18" spans="1:7" s="16" customFormat="1" ht="12" x14ac:dyDescent="0.2">
      <c r="A18" s="64" t="s">
        <v>10</v>
      </c>
      <c r="B18" s="67">
        <v>3043720.9295627698</v>
      </c>
      <c r="C18" s="67">
        <v>7015426.2973681204</v>
      </c>
      <c r="D18" s="98">
        <f>IFERROR(((B18/C18)-1)*100,IF(B18+C18&lt;&gt;0,100,0))</f>
        <v>-56.613884879602537</v>
      </c>
      <c r="E18" s="67">
        <v>3043720.9295627698</v>
      </c>
      <c r="F18" s="67">
        <v>7015426.2973681204</v>
      </c>
      <c r="G18" s="98">
        <f>IFERROR(((E18/F18)-1)*100,IF(E18+F18&lt;&gt;0,100,0))</f>
        <v>-56.613884879602537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2022</v>
      </c>
      <c r="F23" s="125">
        <v>2021</v>
      </c>
      <c r="G23" s="29" t="s">
        <v>13</v>
      </c>
    </row>
    <row r="24" spans="1:7" s="16" customFormat="1" ht="12" x14ac:dyDescent="0.2">
      <c r="A24" s="64" t="s">
        <v>14</v>
      </c>
      <c r="B24" s="66">
        <v>7930496.1893199999</v>
      </c>
      <c r="C24" s="66">
        <v>16022688.33295</v>
      </c>
      <c r="D24" s="65">
        <f>B24-C24</f>
        <v>-8092192.1436299998</v>
      </c>
      <c r="E24" s="67">
        <v>7930496.1893199999</v>
      </c>
      <c r="F24" s="67">
        <v>16022688.33295</v>
      </c>
      <c r="G24" s="65">
        <f>E24-F24</f>
        <v>-8092192.1436299998</v>
      </c>
    </row>
    <row r="25" spans="1:7" s="16" customFormat="1" ht="12" x14ac:dyDescent="0.2">
      <c r="A25" s="68" t="s">
        <v>15</v>
      </c>
      <c r="B25" s="66">
        <v>8322039.9570699995</v>
      </c>
      <c r="C25" s="66">
        <v>15430062.50532</v>
      </c>
      <c r="D25" s="65">
        <f>B25-C25</f>
        <v>-7108022.54825</v>
      </c>
      <c r="E25" s="67">
        <v>8322039.9570699995</v>
      </c>
      <c r="F25" s="67">
        <v>15430062.50532</v>
      </c>
      <c r="G25" s="65">
        <f>E25-F25</f>
        <v>-7108022.54825</v>
      </c>
    </row>
    <row r="26" spans="1:7" s="28" customFormat="1" ht="12" x14ac:dyDescent="0.2">
      <c r="A26" s="69" t="s">
        <v>16</v>
      </c>
      <c r="B26" s="70">
        <f>B24-B25</f>
        <v>-391543.76774999965</v>
      </c>
      <c r="C26" s="70">
        <f>C24-C25</f>
        <v>592625.82763000019</v>
      </c>
      <c r="D26" s="70"/>
      <c r="E26" s="70">
        <f>E24-E25</f>
        <v>-391543.76774999965</v>
      </c>
      <c r="F26" s="70">
        <f>F24-F25</f>
        <v>592625.82763000019</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73939.712297599996</v>
      </c>
      <c r="C33" s="126">
        <v>63519.18220404</v>
      </c>
      <c r="D33" s="98">
        <f t="shared" ref="D33:D42" si="0">IFERROR(((B33/C33)-1)*100,IF(B33+C33&lt;&gt;0,100,0))</f>
        <v>16.405327858420105</v>
      </c>
      <c r="E33" s="64"/>
      <c r="F33" s="126">
        <v>75084.14</v>
      </c>
      <c r="G33" s="126">
        <v>73638.720000000001</v>
      </c>
    </row>
    <row r="34" spans="1:7" s="16" customFormat="1" ht="12" x14ac:dyDescent="0.2">
      <c r="A34" s="64" t="s">
        <v>23</v>
      </c>
      <c r="B34" s="126">
        <v>80362.425404359994</v>
      </c>
      <c r="C34" s="126">
        <v>65957.058660919996</v>
      </c>
      <c r="D34" s="98">
        <f t="shared" si="0"/>
        <v>21.840523267565402</v>
      </c>
      <c r="E34" s="64"/>
      <c r="F34" s="126">
        <v>81515.09</v>
      </c>
      <c r="G34" s="126">
        <v>79573.509999999995</v>
      </c>
    </row>
    <row r="35" spans="1:7" s="16" customFormat="1" ht="12" x14ac:dyDescent="0.2">
      <c r="A35" s="64" t="s">
        <v>24</v>
      </c>
      <c r="B35" s="126">
        <v>67749.319020909999</v>
      </c>
      <c r="C35" s="126">
        <v>44953.205018239998</v>
      </c>
      <c r="D35" s="98">
        <f t="shared" si="0"/>
        <v>50.710764657203768</v>
      </c>
      <c r="E35" s="64"/>
      <c r="F35" s="126">
        <v>68306.899999999994</v>
      </c>
      <c r="G35" s="126">
        <v>67074.66</v>
      </c>
    </row>
    <row r="36" spans="1:7" s="16" customFormat="1" ht="12" x14ac:dyDescent="0.2">
      <c r="A36" s="64" t="s">
        <v>25</v>
      </c>
      <c r="B36" s="126">
        <v>67251.032934239993</v>
      </c>
      <c r="C36" s="126">
        <v>58423.342834629999</v>
      </c>
      <c r="D36" s="98">
        <f t="shared" si="0"/>
        <v>15.109868198738962</v>
      </c>
      <c r="E36" s="64"/>
      <c r="F36" s="126">
        <v>68415.240000000005</v>
      </c>
      <c r="G36" s="126">
        <v>66911.88</v>
      </c>
    </row>
    <row r="37" spans="1:7" s="16" customFormat="1" ht="12" x14ac:dyDescent="0.2">
      <c r="A37" s="64" t="s">
        <v>79</v>
      </c>
      <c r="B37" s="126">
        <v>72062.799286170004</v>
      </c>
      <c r="C37" s="126">
        <v>65240.323592460001</v>
      </c>
      <c r="D37" s="98">
        <f t="shared" si="0"/>
        <v>10.457452259630573</v>
      </c>
      <c r="E37" s="64"/>
      <c r="F37" s="126">
        <v>72684.289999999994</v>
      </c>
      <c r="G37" s="126">
        <v>70512.08</v>
      </c>
    </row>
    <row r="38" spans="1:7" s="16" customFormat="1" ht="12" x14ac:dyDescent="0.2">
      <c r="A38" s="64" t="s">
        <v>26</v>
      </c>
      <c r="B38" s="126">
        <v>93742.876269050001</v>
      </c>
      <c r="C38" s="126">
        <v>81562.028140759998</v>
      </c>
      <c r="D38" s="98">
        <f t="shared" si="0"/>
        <v>14.934459583653625</v>
      </c>
      <c r="E38" s="64"/>
      <c r="F38" s="126">
        <v>97372.54</v>
      </c>
      <c r="G38" s="126">
        <v>93562.12</v>
      </c>
    </row>
    <row r="39" spans="1:7" s="16" customFormat="1" ht="12" x14ac:dyDescent="0.2">
      <c r="A39" s="64" t="s">
        <v>27</v>
      </c>
      <c r="B39" s="126">
        <v>15311.284709019999</v>
      </c>
      <c r="C39" s="126">
        <v>12308.904841789999</v>
      </c>
      <c r="D39" s="98">
        <f t="shared" si="0"/>
        <v>24.391933367106809</v>
      </c>
      <c r="E39" s="64"/>
      <c r="F39" s="126">
        <v>15380.82</v>
      </c>
      <c r="G39" s="126">
        <v>14799.08</v>
      </c>
    </row>
    <row r="40" spans="1:7" s="16" customFormat="1" ht="12" x14ac:dyDescent="0.2">
      <c r="A40" s="64" t="s">
        <v>28</v>
      </c>
      <c r="B40" s="126">
        <v>92307.411815209998</v>
      </c>
      <c r="C40" s="126">
        <v>78835.960088489999</v>
      </c>
      <c r="D40" s="98">
        <f t="shared" si="0"/>
        <v>17.087952898143023</v>
      </c>
      <c r="E40" s="64"/>
      <c r="F40" s="126">
        <v>94757.54</v>
      </c>
      <c r="G40" s="126">
        <v>92137.81</v>
      </c>
    </row>
    <row r="41" spans="1:7" s="16" customFormat="1" ht="12" x14ac:dyDescent="0.2">
      <c r="A41" s="64" t="s">
        <v>29</v>
      </c>
      <c r="B41" s="72"/>
      <c r="C41" s="126">
        <v>3964.3776121199999</v>
      </c>
      <c r="D41" s="98">
        <f t="shared" si="0"/>
        <v>-100</v>
      </c>
      <c r="E41" s="64"/>
      <c r="F41" s="72"/>
      <c r="G41" s="72"/>
    </row>
    <row r="42" spans="1:7" s="16" customFormat="1" ht="12" x14ac:dyDescent="0.2">
      <c r="A42" s="64" t="s">
        <v>78</v>
      </c>
      <c r="B42" s="126">
        <v>1292.0001395700001</v>
      </c>
      <c r="C42" s="126">
        <v>1027.10124533</v>
      </c>
      <c r="D42" s="98">
        <f t="shared" si="0"/>
        <v>25.790923284772195</v>
      </c>
      <c r="E42" s="64"/>
      <c r="F42" s="126">
        <v>1325.77</v>
      </c>
      <c r="G42" s="126">
        <v>1282.51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20497.643876700698</v>
      </c>
      <c r="D48" s="72"/>
      <c r="E48" s="127">
        <v>18793.715008092098</v>
      </c>
      <c r="F48" s="72"/>
      <c r="G48" s="98">
        <f>IFERROR(((C48/E48)-1)*100,IF(C48+E48&lt;&gt;0,100,0))</f>
        <v>9.066482427103594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1969</v>
      </c>
      <c r="D54" s="75"/>
      <c r="E54" s="128">
        <v>377872</v>
      </c>
      <c r="F54" s="128">
        <v>42008949.579999998</v>
      </c>
      <c r="G54" s="128">
        <v>9627775.6319999993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2022</v>
      </c>
      <c r="F67" s="125">
        <v>2021</v>
      </c>
      <c r="G67" s="50" t="s">
        <v>7</v>
      </c>
    </row>
    <row r="68" spans="1:7" s="16" customFormat="1" ht="12" x14ac:dyDescent="0.2">
      <c r="A68" s="77" t="s">
        <v>53</v>
      </c>
      <c r="B68" s="67">
        <v>3903</v>
      </c>
      <c r="C68" s="66">
        <v>4345</v>
      </c>
      <c r="D68" s="98">
        <f>IFERROR(((B68/C68)-1)*100,IF(B68+C68&lt;&gt;0,100,0))</f>
        <v>-10.172612197928654</v>
      </c>
      <c r="E68" s="66">
        <v>3903</v>
      </c>
      <c r="F68" s="66">
        <v>4345</v>
      </c>
      <c r="G68" s="98">
        <f>IFERROR(((E68/F68)-1)*100,IF(E68+F68&lt;&gt;0,100,0))</f>
        <v>-10.172612197928654</v>
      </c>
    </row>
    <row r="69" spans="1:7" s="16" customFormat="1" ht="12" x14ac:dyDescent="0.2">
      <c r="A69" s="79" t="s">
        <v>54</v>
      </c>
      <c r="B69" s="67">
        <v>100697478.303</v>
      </c>
      <c r="C69" s="66">
        <v>137710210.96000001</v>
      </c>
      <c r="D69" s="98">
        <f>IFERROR(((B69/C69)-1)*100,IF(B69+C69&lt;&gt;0,100,0))</f>
        <v>-26.87726087918848</v>
      </c>
      <c r="E69" s="66">
        <v>100697478.303</v>
      </c>
      <c r="F69" s="66">
        <v>137710210.96000001</v>
      </c>
      <c r="G69" s="98">
        <f>IFERROR(((E69/F69)-1)*100,IF(E69+F69&lt;&gt;0,100,0))</f>
        <v>-26.87726087918848</v>
      </c>
    </row>
    <row r="70" spans="1:7" s="62" customFormat="1" ht="12" x14ac:dyDescent="0.2">
      <c r="A70" s="79" t="s">
        <v>55</v>
      </c>
      <c r="B70" s="67">
        <v>99461104.456780002</v>
      </c>
      <c r="C70" s="66">
        <v>133498057.50486</v>
      </c>
      <c r="D70" s="98">
        <f>IFERROR(((B70/C70)-1)*100,IF(B70+C70&lt;&gt;0,100,0))</f>
        <v>-25.496215963173007</v>
      </c>
      <c r="E70" s="66">
        <v>99461104.456780002</v>
      </c>
      <c r="F70" s="66">
        <v>133498057.50486</v>
      </c>
      <c r="G70" s="98">
        <f>IFERROR(((E70/F70)-1)*100,IF(E70+F70&lt;&gt;0,100,0))</f>
        <v>-25.496215963173007</v>
      </c>
    </row>
    <row r="71" spans="1:7" s="16" customFormat="1" ht="12" x14ac:dyDescent="0.2">
      <c r="A71" s="79" t="s">
        <v>94</v>
      </c>
      <c r="B71" s="98">
        <f>IFERROR(B69/B68/1000,)</f>
        <v>25.800020062259801</v>
      </c>
      <c r="C71" s="98">
        <f>IFERROR(C69/C68/1000,)</f>
        <v>31.693949588032222</v>
      </c>
      <c r="D71" s="98">
        <f>IFERROR(((B71/C71)-1)*100,IF(B71+C71&lt;&gt;0,100,0))</f>
        <v>-18.59638701513552</v>
      </c>
      <c r="E71" s="98">
        <f>IFERROR(E69/E68/1000,)</f>
        <v>25.800020062259801</v>
      </c>
      <c r="F71" s="98">
        <f>IFERROR(F69/F68/1000,)</f>
        <v>31.693949588032222</v>
      </c>
      <c r="G71" s="98">
        <f>IFERROR(((E71/F71)-1)*100,IF(E71+F71&lt;&gt;0,100,0))</f>
        <v>-18.59638701513552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2030</v>
      </c>
      <c r="C74" s="66">
        <v>1951</v>
      </c>
      <c r="D74" s="98">
        <f>IFERROR(((B74/C74)-1)*100,IF(B74+C74&lt;&gt;0,100,0))</f>
        <v>4.0492055356227574</v>
      </c>
      <c r="E74" s="66">
        <v>2030</v>
      </c>
      <c r="F74" s="66">
        <v>1951</v>
      </c>
      <c r="G74" s="98">
        <f>IFERROR(((E74/F74)-1)*100,IF(E74+F74&lt;&gt;0,100,0))</f>
        <v>4.0492055356227574</v>
      </c>
    </row>
    <row r="75" spans="1:7" s="16" customFormat="1" ht="12" x14ac:dyDescent="0.2">
      <c r="A75" s="79" t="s">
        <v>54</v>
      </c>
      <c r="B75" s="67">
        <v>395784900.792</v>
      </c>
      <c r="C75" s="66">
        <v>332254225</v>
      </c>
      <c r="D75" s="98">
        <f>IFERROR(((B75/C75)-1)*100,IF(B75+C75&lt;&gt;0,100,0))</f>
        <v>19.121103965495088</v>
      </c>
      <c r="E75" s="66">
        <v>395784900.792</v>
      </c>
      <c r="F75" s="66">
        <v>332254225</v>
      </c>
      <c r="G75" s="98">
        <f>IFERROR(((E75/F75)-1)*100,IF(E75+F75&lt;&gt;0,100,0))</f>
        <v>19.121103965495088</v>
      </c>
    </row>
    <row r="76" spans="1:7" s="16" customFormat="1" ht="12" x14ac:dyDescent="0.2">
      <c r="A76" s="79" t="s">
        <v>55</v>
      </c>
      <c r="B76" s="67">
        <v>406566055.18654001</v>
      </c>
      <c r="C76" s="66">
        <v>326561485.88207</v>
      </c>
      <c r="D76" s="98">
        <f>IFERROR(((B76/C76)-1)*100,IF(B76+C76&lt;&gt;0,100,0))</f>
        <v>24.499082948612561</v>
      </c>
      <c r="E76" s="66">
        <v>406566055.18654001</v>
      </c>
      <c r="F76" s="66">
        <v>326561485.88207</v>
      </c>
      <c r="G76" s="98">
        <f>IFERROR(((E76/F76)-1)*100,IF(E76+F76&lt;&gt;0,100,0))</f>
        <v>24.499082948612561</v>
      </c>
    </row>
    <row r="77" spans="1:7" s="16" customFormat="1" ht="12" x14ac:dyDescent="0.2">
      <c r="A77" s="79" t="s">
        <v>94</v>
      </c>
      <c r="B77" s="98">
        <f>IFERROR(B75/B74/1000,)</f>
        <v>194.96793142463054</v>
      </c>
      <c r="C77" s="98">
        <f>IFERROR(C75/C74/1000,)</f>
        <v>170.29944900051257</v>
      </c>
      <c r="D77" s="98">
        <f>IFERROR(((B77/C77)-1)*100,IF(B77+C77&lt;&gt;0,100,0))</f>
        <v>14.48535656979355</v>
      </c>
      <c r="E77" s="98">
        <f>IFERROR(E75/E74/1000,)</f>
        <v>194.96793142463054</v>
      </c>
      <c r="F77" s="98">
        <f>IFERROR(F75/F74/1000,)</f>
        <v>170.29944900051257</v>
      </c>
      <c r="G77" s="98">
        <f>IFERROR(((E77/F77)-1)*100,IF(E77+F77&lt;&gt;0,100,0))</f>
        <v>14.48535656979355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204</v>
      </c>
      <c r="C80" s="66">
        <v>125</v>
      </c>
      <c r="D80" s="98">
        <f>IFERROR(((B80/C80)-1)*100,IF(B80+C80&lt;&gt;0,100,0))</f>
        <v>63.199999999999989</v>
      </c>
      <c r="E80" s="66">
        <v>204</v>
      </c>
      <c r="F80" s="66">
        <v>125</v>
      </c>
      <c r="G80" s="98">
        <f>IFERROR(((E80/F80)-1)*100,IF(E80+F80&lt;&gt;0,100,0))</f>
        <v>63.199999999999989</v>
      </c>
    </row>
    <row r="81" spans="1:7" s="16" customFormat="1" ht="12" x14ac:dyDescent="0.2">
      <c r="A81" s="79" t="s">
        <v>54</v>
      </c>
      <c r="B81" s="67">
        <v>19346322.215999998</v>
      </c>
      <c r="C81" s="66">
        <v>8702808.4700000007</v>
      </c>
      <c r="D81" s="98">
        <f>IFERROR(((B81/C81)-1)*100,IF(B81+C81&lt;&gt;0,100,0))</f>
        <v>122.29975855139088</v>
      </c>
      <c r="E81" s="66">
        <v>19346322.215999998</v>
      </c>
      <c r="F81" s="66">
        <v>8702808.4700000007</v>
      </c>
      <c r="G81" s="98">
        <f>IFERROR(((E81/F81)-1)*100,IF(E81+F81&lt;&gt;0,100,0))</f>
        <v>122.29975855139088</v>
      </c>
    </row>
    <row r="82" spans="1:7" s="16" customFormat="1" ht="12" x14ac:dyDescent="0.2">
      <c r="A82" s="79" t="s">
        <v>55</v>
      </c>
      <c r="B82" s="67">
        <v>7483435.8836097997</v>
      </c>
      <c r="C82" s="66">
        <v>1325085.96413953</v>
      </c>
      <c r="D82" s="98">
        <f>IFERROR(((B82/C82)-1)*100,IF(B82+C82&lt;&gt;0,100,0))</f>
        <v>464.75097360715853</v>
      </c>
      <c r="E82" s="66">
        <v>7483435.8836098602</v>
      </c>
      <c r="F82" s="66">
        <v>1325085.9641394699</v>
      </c>
      <c r="G82" s="98">
        <f>IFERROR(((E82/F82)-1)*100,IF(E82+F82&lt;&gt;0,100,0))</f>
        <v>464.75097360718871</v>
      </c>
    </row>
    <row r="83" spans="1:7" s="32" customFormat="1" x14ac:dyDescent="0.2">
      <c r="A83" s="79" t="s">
        <v>94</v>
      </c>
      <c r="B83" s="98">
        <f>IFERROR(B81/B80/1000,)</f>
        <v>94.834912823529407</v>
      </c>
      <c r="C83" s="98">
        <f>IFERROR(C81/C80/1000,)</f>
        <v>69.622467760000006</v>
      </c>
      <c r="D83" s="98">
        <f>IFERROR(((B83/C83)-1)*100,IF(B83+C83&lt;&gt;0,100,0))</f>
        <v>36.213087347665997</v>
      </c>
      <c r="E83" s="98">
        <f>IFERROR(E81/E80/1000,)</f>
        <v>94.834912823529407</v>
      </c>
      <c r="F83" s="98">
        <f>IFERROR(F81/F80/1000,)</f>
        <v>69.622467760000006</v>
      </c>
      <c r="G83" s="98">
        <f>IFERROR(((E83/F83)-1)*100,IF(E83+F83&lt;&gt;0,100,0))</f>
        <v>36.213087347665997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6137</v>
      </c>
      <c r="C86" s="64">
        <f>C68+C74+C80</f>
        <v>6421</v>
      </c>
      <c r="D86" s="98">
        <f>IFERROR(((B86/C86)-1)*100,IF(B86+C86&lt;&gt;0,100,0))</f>
        <v>-4.422987073664542</v>
      </c>
      <c r="E86" s="64">
        <f>E68+E74+E80</f>
        <v>6137</v>
      </c>
      <c r="F86" s="64">
        <f>F68+F74+F80</f>
        <v>6421</v>
      </c>
      <c r="G86" s="98">
        <f>IFERROR(((E86/F86)-1)*100,IF(E86+F86&lt;&gt;0,100,0))</f>
        <v>-4.422987073664542</v>
      </c>
    </row>
    <row r="87" spans="1:7" s="62" customFormat="1" ht="12" x14ac:dyDescent="0.2">
      <c r="A87" s="79" t="s">
        <v>54</v>
      </c>
      <c r="B87" s="64">
        <f t="shared" ref="B87:C87" si="1">B69+B75+B81</f>
        <v>515828701.31100005</v>
      </c>
      <c r="C87" s="64">
        <f t="shared" si="1"/>
        <v>478667244.43000007</v>
      </c>
      <c r="D87" s="98">
        <f>IFERROR(((B87/C87)-1)*100,IF(B87+C87&lt;&gt;0,100,0))</f>
        <v>7.763526189315928</v>
      </c>
      <c r="E87" s="64">
        <f t="shared" ref="E87:F87" si="2">E69+E75+E81</f>
        <v>515828701.31100005</v>
      </c>
      <c r="F87" s="64">
        <f t="shared" si="2"/>
        <v>478667244.43000007</v>
      </c>
      <c r="G87" s="98">
        <f>IFERROR(((E87/F87)-1)*100,IF(E87+F87&lt;&gt;0,100,0))</f>
        <v>7.763526189315928</v>
      </c>
    </row>
    <row r="88" spans="1:7" s="62" customFormat="1" ht="12" x14ac:dyDescent="0.2">
      <c r="A88" s="79" t="s">
        <v>55</v>
      </c>
      <c r="B88" s="64">
        <f t="shared" ref="B88:C88" si="3">B70+B76+B82</f>
        <v>513510595.5269298</v>
      </c>
      <c r="C88" s="64">
        <f t="shared" si="3"/>
        <v>461384629.35106951</v>
      </c>
      <c r="D88" s="98">
        <f>IFERROR(((B88/C88)-1)*100,IF(B88+C88&lt;&gt;0,100,0))</f>
        <v>11.297724904528073</v>
      </c>
      <c r="E88" s="64">
        <f t="shared" ref="E88:F88" si="4">E70+E76+E82</f>
        <v>513510595.52692986</v>
      </c>
      <c r="F88" s="64">
        <f t="shared" si="4"/>
        <v>461384629.35106945</v>
      </c>
      <c r="G88" s="98">
        <f>IFERROR(((E88/F88)-1)*100,IF(E88+F88&lt;&gt;0,100,0))</f>
        <v>11.297724904528096</v>
      </c>
    </row>
    <row r="89" spans="1:7" s="63" customFormat="1" x14ac:dyDescent="0.2">
      <c r="A89" s="79" t="s">
        <v>95</v>
      </c>
      <c r="B89" s="98">
        <f>IFERROR((B75/B87)*100,IF(B75+B87&lt;&gt;0,100,0))</f>
        <v>76.727971860832142</v>
      </c>
      <c r="C89" s="98">
        <f>IFERROR((C75/C87)*100,IF(C75+C87&lt;&gt;0,100,0))</f>
        <v>69.412358766192668</v>
      </c>
      <c r="D89" s="98">
        <f>IFERROR(((B89/C89)-1)*100,IF(B89+C89&lt;&gt;0,100,0))</f>
        <v>10.539352392966862</v>
      </c>
      <c r="E89" s="98">
        <f>IFERROR((E75/E87)*100,IF(E75+E87&lt;&gt;0,100,0))</f>
        <v>76.727971860832142</v>
      </c>
      <c r="F89" s="98">
        <f>IFERROR((F75/F87)*100,IF(F75+F87&lt;&gt;0,100,0))</f>
        <v>69.412358766192668</v>
      </c>
      <c r="G89" s="98">
        <f>IFERROR(((E89/F89)-1)*100,IF(E89+F89&lt;&gt;0,100,0))</f>
        <v>10.539352392966862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2022</v>
      </c>
      <c r="F94" s="125">
        <v>2021</v>
      </c>
      <c r="G94" s="50" t="s">
        <v>13</v>
      </c>
    </row>
    <row r="95" spans="1:7" s="16" customFormat="1" ht="13.5" x14ac:dyDescent="0.2">
      <c r="A95" s="79" t="s">
        <v>87</v>
      </c>
      <c r="B95" s="66">
        <v>20820761.603999998</v>
      </c>
      <c r="C95" s="129">
        <v>23981293.649999999</v>
      </c>
      <c r="D95" s="65">
        <f>B95-C95</f>
        <v>-3160532.0460000001</v>
      </c>
      <c r="E95" s="129">
        <v>20820761.603999998</v>
      </c>
      <c r="F95" s="129">
        <v>23981293.649999999</v>
      </c>
      <c r="G95" s="80">
        <f>E95-F95</f>
        <v>-3160532.0460000001</v>
      </c>
    </row>
    <row r="96" spans="1:7" s="16" customFormat="1" ht="13.5" x14ac:dyDescent="0.2">
      <c r="A96" s="79" t="s">
        <v>88</v>
      </c>
      <c r="B96" s="66">
        <v>20380817.357999999</v>
      </c>
      <c r="C96" s="129">
        <v>28941413.905000001</v>
      </c>
      <c r="D96" s="65">
        <f>B96-C96</f>
        <v>-8560596.5470000021</v>
      </c>
      <c r="E96" s="129">
        <v>20380817.357999999</v>
      </c>
      <c r="F96" s="129">
        <v>28941413.905000001</v>
      </c>
      <c r="G96" s="80">
        <f>E96-F96</f>
        <v>-8560596.5470000021</v>
      </c>
    </row>
    <row r="97" spans="1:7" s="28" customFormat="1" ht="12" x14ac:dyDescent="0.2">
      <c r="A97" s="81" t="s">
        <v>16</v>
      </c>
      <c r="B97" s="65">
        <f>B95-B96</f>
        <v>439944.24599999934</v>
      </c>
      <c r="C97" s="65">
        <f>C95-C96</f>
        <v>-4960120.2550000027</v>
      </c>
      <c r="D97" s="82"/>
      <c r="E97" s="65">
        <f>E95-E96</f>
        <v>439944.24599999934</v>
      </c>
      <c r="F97" s="82">
        <f>F95-F96</f>
        <v>-4960120.2550000027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821.53588199015303</v>
      </c>
      <c r="C104" s="131">
        <v>757.09981071918799</v>
      </c>
      <c r="D104" s="98">
        <f>IFERROR(((B104/C104)-1)*100,IF(B104+C104&lt;&gt;0,100,0))</f>
        <v>8.5109083846891522</v>
      </c>
      <c r="E104" s="84"/>
      <c r="F104" s="130">
        <v>824.16970616124297</v>
      </c>
      <c r="G104" s="130">
        <v>817.22767232152</v>
      </c>
    </row>
    <row r="105" spans="1:7" s="16" customFormat="1" ht="12" x14ac:dyDescent="0.2">
      <c r="A105" s="79" t="s">
        <v>50</v>
      </c>
      <c r="B105" s="130">
        <v>810.77212584368601</v>
      </c>
      <c r="C105" s="131">
        <v>748.20212582557701</v>
      </c>
      <c r="D105" s="98">
        <f>IFERROR(((B105/C105)-1)*100,IF(B105+C105&lt;&gt;0,100,0))</f>
        <v>8.3627134778678105</v>
      </c>
      <c r="E105" s="84"/>
      <c r="F105" s="130">
        <v>813.28982759990799</v>
      </c>
      <c r="G105" s="130">
        <v>806.53514317365295</v>
      </c>
    </row>
    <row r="106" spans="1:7" s="16" customFormat="1" ht="12" x14ac:dyDescent="0.2">
      <c r="A106" s="79" t="s">
        <v>51</v>
      </c>
      <c r="B106" s="130">
        <v>869.85888467870598</v>
      </c>
      <c r="C106" s="131">
        <v>792.81124330721502</v>
      </c>
      <c r="D106" s="98">
        <f>IFERROR(((B106/C106)-1)*100,IF(B106+C106&lt;&gt;0,100,0))</f>
        <v>9.7182831376213095</v>
      </c>
      <c r="E106" s="84"/>
      <c r="F106" s="130">
        <v>873.37648403574599</v>
      </c>
      <c r="G106" s="130">
        <v>865.16685007045703</v>
      </c>
    </row>
    <row r="107" spans="1:7" s="28" customFormat="1" ht="12" x14ac:dyDescent="0.2">
      <c r="A107" s="81" t="s">
        <v>52</v>
      </c>
      <c r="B107" s="85"/>
      <c r="C107" s="84"/>
      <c r="D107" s="86"/>
      <c r="E107" s="84"/>
      <c r="F107" s="71"/>
      <c r="G107" s="71"/>
    </row>
    <row r="108" spans="1:7" s="16" customFormat="1" ht="12" x14ac:dyDescent="0.2">
      <c r="A108" s="79" t="s">
        <v>56</v>
      </c>
      <c r="B108" s="130">
        <v>615.017560583864</v>
      </c>
      <c r="C108" s="131">
        <v>590.81257569228399</v>
      </c>
      <c r="D108" s="98">
        <f>IFERROR(((B108/C108)-1)*100,IF(B108+C108&lt;&gt;0,100,0))</f>
        <v>4.096897372778141</v>
      </c>
      <c r="E108" s="84"/>
      <c r="F108" s="130">
        <v>615.06592109020096</v>
      </c>
      <c r="G108" s="130">
        <v>614.80320238955403</v>
      </c>
    </row>
    <row r="109" spans="1:7" s="16" customFormat="1" ht="12" x14ac:dyDescent="0.2">
      <c r="A109" s="79" t="s">
        <v>57</v>
      </c>
      <c r="B109" s="130">
        <v>807.83833724326303</v>
      </c>
      <c r="C109" s="131">
        <v>787.534593618803</v>
      </c>
      <c r="D109" s="98">
        <f>IFERROR(((B109/C109)-1)*100,IF(B109+C109&lt;&gt;0,100,0))</f>
        <v>2.5781399050881282</v>
      </c>
      <c r="E109" s="84"/>
      <c r="F109" s="130">
        <v>807.83833724326303</v>
      </c>
      <c r="G109" s="130">
        <v>803.75552558021502</v>
      </c>
    </row>
    <row r="110" spans="1:7" s="16" customFormat="1" ht="12" x14ac:dyDescent="0.2">
      <c r="A110" s="79" t="s">
        <v>59</v>
      </c>
      <c r="B110" s="130">
        <v>926.75027491583205</v>
      </c>
      <c r="C110" s="131">
        <v>865.46533844726298</v>
      </c>
      <c r="D110" s="98">
        <f>IFERROR(((B110/C110)-1)*100,IF(B110+C110&lt;&gt;0,100,0))</f>
        <v>7.081154350851393</v>
      </c>
      <c r="E110" s="84"/>
      <c r="F110" s="130">
        <v>929.14516387526805</v>
      </c>
      <c r="G110" s="130">
        <v>922.93108451882199</v>
      </c>
    </row>
    <row r="111" spans="1:7" s="16" customFormat="1" ht="12" x14ac:dyDescent="0.2">
      <c r="A111" s="79" t="s">
        <v>58</v>
      </c>
      <c r="B111" s="130">
        <v>882.86206970754495</v>
      </c>
      <c r="C111" s="131">
        <v>783.13029654621096</v>
      </c>
      <c r="D111" s="98">
        <f>IFERROR(((B111/C111)-1)*100,IF(B111+C111&lt;&gt;0,100,0))</f>
        <v>12.735016586789527</v>
      </c>
      <c r="E111" s="84"/>
      <c r="F111" s="130">
        <v>887.66523845793301</v>
      </c>
      <c r="G111" s="130">
        <v>877.20991498052103</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2022</v>
      </c>
      <c r="F117" s="125">
        <v>2021</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1</v>
      </c>
      <c r="D119" s="98">
        <f>IFERROR(((B119/C119)-1)*100,IF(B119+C119&lt;&gt;0,100,0))</f>
        <v>-100</v>
      </c>
      <c r="E119" s="66">
        <v>0</v>
      </c>
      <c r="F119" s="66">
        <v>1</v>
      </c>
      <c r="G119" s="98">
        <f>IFERROR(((E119/F119)-1)*100,IF(E119+F119&lt;&gt;0,100,0))</f>
        <v>-100</v>
      </c>
    </row>
    <row r="120" spans="1:7" s="16" customFormat="1" ht="12" x14ac:dyDescent="0.2">
      <c r="A120" s="79" t="s">
        <v>72</v>
      </c>
      <c r="B120" s="67">
        <v>33</v>
      </c>
      <c r="C120" s="66">
        <v>44</v>
      </c>
      <c r="D120" s="98">
        <f>IFERROR(((B120/C120)-1)*100,IF(B120+C120&lt;&gt;0,100,0))</f>
        <v>-25</v>
      </c>
      <c r="E120" s="66">
        <v>33</v>
      </c>
      <c r="F120" s="66">
        <v>44</v>
      </c>
      <c r="G120" s="98">
        <f>IFERROR(((E120/F120)-1)*100,IF(E120+F120&lt;&gt;0,100,0))</f>
        <v>-25</v>
      </c>
    </row>
    <row r="121" spans="1:7" s="16" customFormat="1" ht="12" x14ac:dyDescent="0.2">
      <c r="A121" s="79" t="s">
        <v>74</v>
      </c>
      <c r="B121" s="67">
        <v>2</v>
      </c>
      <c r="C121" s="66">
        <v>9</v>
      </c>
      <c r="D121" s="98">
        <f>IFERROR(((B121/C121)-1)*100,IF(B121+C121&lt;&gt;0,100,0))</f>
        <v>-77.777777777777786</v>
      </c>
      <c r="E121" s="66">
        <v>2</v>
      </c>
      <c r="F121" s="66">
        <v>9</v>
      </c>
      <c r="G121" s="98">
        <f>IFERROR(((E121/F121)-1)*100,IF(E121+F121&lt;&gt;0,100,0))</f>
        <v>-77.777777777777786</v>
      </c>
    </row>
    <row r="122" spans="1:7" s="28" customFormat="1" ht="12" x14ac:dyDescent="0.2">
      <c r="A122" s="81" t="s">
        <v>34</v>
      </c>
      <c r="B122" s="82">
        <f>SUM(B119:B121)</f>
        <v>35</v>
      </c>
      <c r="C122" s="82">
        <f>SUM(C119:C121)</f>
        <v>54</v>
      </c>
      <c r="D122" s="98">
        <f>IFERROR(((B122/C122)-1)*100,IF(B122+C122&lt;&gt;0,100,0))</f>
        <v>-35.185185185185183</v>
      </c>
      <c r="E122" s="82">
        <f>SUM(E119:E121)</f>
        <v>35</v>
      </c>
      <c r="F122" s="82">
        <f>SUM(F119:F121)</f>
        <v>54</v>
      </c>
      <c r="G122" s="98">
        <f>IFERROR(((E122/F122)-1)*100,IF(E122+F122&lt;&gt;0,100,0))</f>
        <v>-35.185185185185183</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12</v>
      </c>
      <c r="D125" s="98">
        <f>IFERROR(((B125/C125)-1)*100,IF(B125+C125&lt;&gt;0,100,0))</f>
        <v>-100</v>
      </c>
      <c r="E125" s="66">
        <v>0</v>
      </c>
      <c r="F125" s="66">
        <v>12</v>
      </c>
      <c r="G125" s="98">
        <f>IFERROR(((E125/F125)-1)*100,IF(E125+F125&lt;&gt;0,100,0))</f>
        <v>-100</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12</v>
      </c>
      <c r="D127" s="98">
        <f>IFERROR(((B127/C127)-1)*100,IF(B127+C127&lt;&gt;0,100,0))</f>
        <v>-100</v>
      </c>
      <c r="E127" s="82">
        <f>SUM(E125:E126)</f>
        <v>0</v>
      </c>
      <c r="F127" s="82">
        <f>SUM(F125:F126)</f>
        <v>12</v>
      </c>
      <c r="G127" s="98">
        <f>IFERROR(((E127/F127)-1)*100,IF(E127+F127&lt;&gt;0,100,0))</f>
        <v>-100</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1</v>
      </c>
      <c r="D130" s="98">
        <f>IFERROR(((B130/C130)-1)*100,IF(B130+C130&lt;&gt;0,100,0))</f>
        <v>-100</v>
      </c>
      <c r="E130" s="66">
        <v>0</v>
      </c>
      <c r="F130" s="66">
        <v>1</v>
      </c>
      <c r="G130" s="98">
        <f>IFERROR(((E130/F130)-1)*100,IF(E130+F130&lt;&gt;0,100,0))</f>
        <v>-100</v>
      </c>
    </row>
    <row r="131" spans="1:7" s="16" customFormat="1" ht="12" x14ac:dyDescent="0.2">
      <c r="A131" s="79" t="s">
        <v>72</v>
      </c>
      <c r="B131" s="67">
        <v>10410</v>
      </c>
      <c r="C131" s="66">
        <v>5320</v>
      </c>
      <c r="D131" s="98">
        <f>IFERROR(((B131/C131)-1)*100,IF(B131+C131&lt;&gt;0,100,0))</f>
        <v>95.676691729323309</v>
      </c>
      <c r="E131" s="66">
        <v>10410</v>
      </c>
      <c r="F131" s="66">
        <v>5320</v>
      </c>
      <c r="G131" s="98">
        <f>IFERROR(((E131/F131)-1)*100,IF(E131+F131&lt;&gt;0,100,0))</f>
        <v>95.676691729323309</v>
      </c>
    </row>
    <row r="132" spans="1:7" s="16" customFormat="1" ht="12" x14ac:dyDescent="0.2">
      <c r="A132" s="79" t="s">
        <v>74</v>
      </c>
      <c r="B132" s="67">
        <v>3</v>
      </c>
      <c r="C132" s="66">
        <v>154</v>
      </c>
      <c r="D132" s="98">
        <f>IFERROR(((B132/C132)-1)*100,IF(B132+C132&lt;&gt;0,100,0))</f>
        <v>-98.05194805194806</v>
      </c>
      <c r="E132" s="66">
        <v>3</v>
      </c>
      <c r="F132" s="66">
        <v>154</v>
      </c>
      <c r="G132" s="98">
        <f>IFERROR(((E132/F132)-1)*100,IF(E132+F132&lt;&gt;0,100,0))</f>
        <v>-98.05194805194806</v>
      </c>
    </row>
    <row r="133" spans="1:7" s="16" customFormat="1" ht="12" x14ac:dyDescent="0.2">
      <c r="A133" s="81" t="s">
        <v>34</v>
      </c>
      <c r="B133" s="82">
        <f>SUM(B130:B132)</f>
        <v>10413</v>
      </c>
      <c r="C133" s="82">
        <f>SUM(C130:C132)</f>
        <v>5475</v>
      </c>
      <c r="D133" s="98">
        <f>IFERROR(((B133/C133)-1)*100,IF(B133+C133&lt;&gt;0,100,0))</f>
        <v>90.191780821917817</v>
      </c>
      <c r="E133" s="82">
        <f>SUM(E130:E132)</f>
        <v>10413</v>
      </c>
      <c r="F133" s="82">
        <f>SUM(F130:F132)</f>
        <v>5475</v>
      </c>
      <c r="G133" s="98">
        <f>IFERROR(((E133/F133)-1)*100,IF(E133+F133&lt;&gt;0,100,0))</f>
        <v>90.191780821917817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8850</v>
      </c>
      <c r="D136" s="98">
        <f>IFERROR(((B136/C136)-1)*100,)</f>
        <v>-100</v>
      </c>
      <c r="E136" s="66">
        <v>0</v>
      </c>
      <c r="F136" s="66">
        <v>8850</v>
      </c>
      <c r="G136" s="98">
        <f>IFERROR(((E136/F136)-1)*100,)</f>
        <v>-100</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8850</v>
      </c>
      <c r="D138" s="98">
        <f>IFERROR(((B138/C138)-1)*100,)</f>
        <v>-100</v>
      </c>
      <c r="E138" s="82">
        <f>SUM(E136:E137)</f>
        <v>0</v>
      </c>
      <c r="F138" s="82">
        <f>SUM(F136:F137)</f>
        <v>8850</v>
      </c>
      <c r="G138" s="98">
        <f>IFERROR(((E138/F138)-1)*100,)</f>
        <v>-100</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24.012499999999999</v>
      </c>
      <c r="D141" s="98">
        <f>IFERROR(((B141/C141)-1)*100,IF(B141+C141&lt;&gt;0,100,0))</f>
        <v>-100</v>
      </c>
      <c r="E141" s="66">
        <v>0</v>
      </c>
      <c r="F141" s="66">
        <v>24.012499999999999</v>
      </c>
      <c r="G141" s="98">
        <f>IFERROR(((E141/F141)-1)*100,IF(E141+F141&lt;&gt;0,100,0))</f>
        <v>-100</v>
      </c>
    </row>
    <row r="142" spans="1:7" s="32" customFormat="1" x14ac:dyDescent="0.2">
      <c r="A142" s="79" t="s">
        <v>72</v>
      </c>
      <c r="B142" s="67">
        <v>1001711.46724</v>
      </c>
      <c r="C142" s="66">
        <v>442993.78616000002</v>
      </c>
      <c r="D142" s="98">
        <f>IFERROR(((B142/C142)-1)*100,IF(B142+C142&lt;&gt;0,100,0))</f>
        <v>126.12314179914996</v>
      </c>
      <c r="E142" s="66">
        <v>1001711.46724</v>
      </c>
      <c r="F142" s="66">
        <v>442993.78616000002</v>
      </c>
      <c r="G142" s="98">
        <f>IFERROR(((E142/F142)-1)*100,IF(E142+F142&lt;&gt;0,100,0))</f>
        <v>126.12314179914996</v>
      </c>
    </row>
    <row r="143" spans="1:7" s="32" customFormat="1" x14ac:dyDescent="0.2">
      <c r="A143" s="79" t="s">
        <v>74</v>
      </c>
      <c r="B143" s="67">
        <v>19413.71</v>
      </c>
      <c r="C143" s="66">
        <v>479375.55</v>
      </c>
      <c r="D143" s="98">
        <f>IFERROR(((B143/C143)-1)*100,IF(B143+C143&lt;&gt;0,100,0))</f>
        <v>-95.950208557778964</v>
      </c>
      <c r="E143" s="66">
        <v>19413.71</v>
      </c>
      <c r="F143" s="66">
        <v>479375.55</v>
      </c>
      <c r="G143" s="98">
        <f>IFERROR(((E143/F143)-1)*100,IF(E143+F143&lt;&gt;0,100,0))</f>
        <v>-95.950208557778964</v>
      </c>
    </row>
    <row r="144" spans="1:7" s="16" customFormat="1" ht="12" x14ac:dyDescent="0.2">
      <c r="A144" s="81" t="s">
        <v>34</v>
      </c>
      <c r="B144" s="82">
        <f>SUM(B141:B143)</f>
        <v>1021125.17724</v>
      </c>
      <c r="C144" s="82">
        <f>SUM(C141:C143)</f>
        <v>922393.34866000002</v>
      </c>
      <c r="D144" s="98">
        <f>IFERROR(((B144/C144)-1)*100,IF(B144+C144&lt;&gt;0,100,0))</f>
        <v>10.703874732339713</v>
      </c>
      <c r="E144" s="82">
        <f>SUM(E141:E143)</f>
        <v>1021125.17724</v>
      </c>
      <c r="F144" s="82">
        <f>SUM(F141:F143)</f>
        <v>922393.34866000002</v>
      </c>
      <c r="G144" s="98">
        <f>IFERROR(((E144/F144)-1)*100,IF(E144+F144&lt;&gt;0,100,0))</f>
        <v>10.703874732339713</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18616.05</v>
      </c>
      <c r="D147" s="98">
        <f>IFERROR(((B147/C147)-1)*100,IF(B147+C147&lt;&gt;0,100,0))</f>
        <v>-100</v>
      </c>
      <c r="E147" s="66">
        <v>0</v>
      </c>
      <c r="F147" s="66">
        <v>18616.05</v>
      </c>
      <c r="G147" s="98">
        <f>IFERROR(((E147/F147)-1)*100,IF(E147+F147&lt;&gt;0,100,0))</f>
        <v>-100</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18616.05</v>
      </c>
      <c r="D149" s="98">
        <f>IFERROR(((B149/C149)-1)*100,IF(B149+C149&lt;&gt;0,100,0))</f>
        <v>-100</v>
      </c>
      <c r="E149" s="82">
        <f>SUM(E147:E148)</f>
        <v>0</v>
      </c>
      <c r="F149" s="82">
        <f>SUM(F147:F148)</f>
        <v>18616.05</v>
      </c>
      <c r="G149" s="98">
        <f>IFERROR(((E149/F149)-1)*100,IF(E149+F149&lt;&gt;0,100,0))</f>
        <v>-100</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215</v>
      </c>
      <c r="C152" s="66">
        <v>30001</v>
      </c>
      <c r="D152" s="98">
        <f>IFERROR(((B152/C152)-1)*100,IF(B152+C152&lt;&gt;0,100,0))</f>
        <v>-99.283357221425945</v>
      </c>
      <c r="E152" s="78"/>
      <c r="F152" s="78"/>
      <c r="G152" s="65"/>
    </row>
    <row r="153" spans="1:7" s="16" customFormat="1" ht="12" x14ac:dyDescent="0.2">
      <c r="A153" s="79" t="s">
        <v>72</v>
      </c>
      <c r="B153" s="67">
        <v>1062210</v>
      </c>
      <c r="C153" s="66">
        <v>937446</v>
      </c>
      <c r="D153" s="98">
        <f>IFERROR(((B153/C153)-1)*100,IF(B153+C153&lt;&gt;0,100,0))</f>
        <v>13.308926594171822</v>
      </c>
      <c r="E153" s="78"/>
      <c r="F153" s="78"/>
      <c r="G153" s="65"/>
    </row>
    <row r="154" spans="1:7" s="16" customFormat="1" ht="12" x14ac:dyDescent="0.2">
      <c r="A154" s="79" t="s">
        <v>74</v>
      </c>
      <c r="B154" s="67">
        <v>1709</v>
      </c>
      <c r="C154" s="66">
        <v>2230</v>
      </c>
      <c r="D154" s="98">
        <f>IFERROR(((B154/C154)-1)*100,IF(B154+C154&lt;&gt;0,100,0))</f>
        <v>-23.363228699551573</v>
      </c>
      <c r="E154" s="78"/>
      <c r="F154" s="78"/>
      <c r="G154" s="65"/>
    </row>
    <row r="155" spans="1:7" s="28" customFormat="1" ht="12" x14ac:dyDescent="0.2">
      <c r="A155" s="81" t="s">
        <v>34</v>
      </c>
      <c r="B155" s="82">
        <f>SUM(B152:B154)</f>
        <v>1064134</v>
      </c>
      <c r="C155" s="82">
        <f>SUM(C152:C154)</f>
        <v>969677</v>
      </c>
      <c r="D155" s="98">
        <f>IFERROR(((B155/C155)-1)*100,IF(B155+C155&lt;&gt;0,100,0))</f>
        <v>9.7410787303401136</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126584</v>
      </c>
      <c r="C158" s="66">
        <v>158397</v>
      </c>
      <c r="D158" s="98">
        <f>IFERROR(((B158/C158)-1)*100,IF(B158+C158&lt;&gt;0,100,0))</f>
        <v>-20.084345031787223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126584</v>
      </c>
      <c r="C160" s="82">
        <f>SUM(C158:C159)</f>
        <v>158397</v>
      </c>
      <c r="D160" s="98">
        <f>IFERROR(((B160/C160)-1)*100,IF(B160+C160&lt;&gt;0,100,0))</f>
        <v>-20.084345031787223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2022</v>
      </c>
      <c r="F166" s="125">
        <v>2021</v>
      </c>
      <c r="G166" s="50" t="s">
        <v>7</v>
      </c>
    </row>
    <row r="167" spans="1:7" x14ac:dyDescent="0.2">
      <c r="A167" s="102" t="s">
        <v>33</v>
      </c>
      <c r="B167" s="104"/>
      <c r="C167" s="104"/>
      <c r="D167" s="105"/>
      <c r="E167" s="106"/>
      <c r="F167" s="106"/>
      <c r="G167" s="107"/>
    </row>
    <row r="168" spans="1:7" x14ac:dyDescent="0.2">
      <c r="A168" s="101" t="s">
        <v>31</v>
      </c>
      <c r="B168" s="112">
        <v>7073</v>
      </c>
      <c r="C168" s="113">
        <v>10638</v>
      </c>
      <c r="D168" s="111">
        <f>IFERROR(((B168/C168)-1)*100,IF(B168+C168&lt;&gt;0,100,0))</f>
        <v>-33.51193833427336</v>
      </c>
      <c r="E168" s="113">
        <v>7073</v>
      </c>
      <c r="F168" s="113">
        <v>10638</v>
      </c>
      <c r="G168" s="111">
        <f>IFERROR(((E168/F168)-1)*100,IF(E168+F168&lt;&gt;0,100,0))</f>
        <v>-33.51193833427336</v>
      </c>
    </row>
    <row r="169" spans="1:7" x14ac:dyDescent="0.2">
      <c r="A169" s="101" t="s">
        <v>32</v>
      </c>
      <c r="B169" s="112">
        <v>42193</v>
      </c>
      <c r="C169" s="113">
        <v>49571</v>
      </c>
      <c r="D169" s="111">
        <f t="shared" ref="D169:D171" si="5">IFERROR(((B169/C169)-1)*100,IF(B169+C169&lt;&gt;0,100,0))</f>
        <v>-14.883702164572032</v>
      </c>
      <c r="E169" s="113">
        <v>42193</v>
      </c>
      <c r="F169" s="113">
        <v>49571</v>
      </c>
      <c r="G169" s="111">
        <f>IFERROR(((E169/F169)-1)*100,IF(E169+F169&lt;&gt;0,100,0))</f>
        <v>-14.883702164572032</v>
      </c>
    </row>
    <row r="170" spans="1:7" x14ac:dyDescent="0.2">
      <c r="A170" s="101" t="s">
        <v>92</v>
      </c>
      <c r="B170" s="112">
        <v>14506798</v>
      </c>
      <c r="C170" s="113">
        <v>16568614</v>
      </c>
      <c r="D170" s="111">
        <f t="shared" si="5"/>
        <v>-12.444106670600208</v>
      </c>
      <c r="E170" s="113">
        <v>14506798</v>
      </c>
      <c r="F170" s="113">
        <v>16568614</v>
      </c>
      <c r="G170" s="111">
        <f>IFERROR(((E170/F170)-1)*100,IF(E170+F170&lt;&gt;0,100,0))</f>
        <v>-12.444106670600208</v>
      </c>
    </row>
    <row r="171" spans="1:7" x14ac:dyDescent="0.2">
      <c r="A171" s="101" t="s">
        <v>93</v>
      </c>
      <c r="B171" s="112">
        <v>122355</v>
      </c>
      <c r="C171" s="113">
        <v>129003</v>
      </c>
      <c r="D171" s="111">
        <f t="shared" si="5"/>
        <v>-5.15336852631334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369</v>
      </c>
      <c r="C174" s="113">
        <v>628</v>
      </c>
      <c r="D174" s="111">
        <f t="shared" ref="D174:D177" si="6">IFERROR(((B174/C174)-1)*100,IF(B174+C174&lt;&gt;0,100,0))</f>
        <v>-41.242038216560509</v>
      </c>
      <c r="E174" s="113">
        <v>369</v>
      </c>
      <c r="F174" s="113">
        <v>628</v>
      </c>
      <c r="G174" s="111">
        <f t="shared" ref="G174" si="7">IFERROR(((E174/F174)-1)*100,IF(E174+F174&lt;&gt;0,100,0))</f>
        <v>-41.242038216560509</v>
      </c>
    </row>
    <row r="175" spans="1:7" x14ac:dyDescent="0.2">
      <c r="A175" s="101" t="s">
        <v>32</v>
      </c>
      <c r="B175" s="112">
        <v>5340</v>
      </c>
      <c r="C175" s="113">
        <v>8378</v>
      </c>
      <c r="D175" s="111">
        <f t="shared" si="6"/>
        <v>-36.261637622344232</v>
      </c>
      <c r="E175" s="113">
        <v>5340</v>
      </c>
      <c r="F175" s="113">
        <v>8378</v>
      </c>
      <c r="G175" s="111">
        <f t="shared" ref="G175" si="8">IFERROR(((E175/F175)-1)*100,IF(E175+F175&lt;&gt;0,100,0))</f>
        <v>-36.261637622344232</v>
      </c>
    </row>
    <row r="176" spans="1:7" x14ac:dyDescent="0.2">
      <c r="A176" s="101" t="s">
        <v>92</v>
      </c>
      <c r="B176" s="112">
        <v>81971</v>
      </c>
      <c r="C176" s="113">
        <v>161206</v>
      </c>
      <c r="D176" s="111">
        <f t="shared" si="6"/>
        <v>-49.151396350011787</v>
      </c>
      <c r="E176" s="113">
        <v>81971</v>
      </c>
      <c r="F176" s="113">
        <v>161206</v>
      </c>
      <c r="G176" s="111">
        <f t="shared" ref="G176" si="9">IFERROR(((E176/F176)-1)*100,IF(E176+F176&lt;&gt;0,100,0))</f>
        <v>-49.151396350011787</v>
      </c>
    </row>
    <row r="177" spans="1:7" x14ac:dyDescent="0.2">
      <c r="A177" s="101" t="s">
        <v>93</v>
      </c>
      <c r="B177" s="112">
        <v>28955</v>
      </c>
      <c r="C177" s="113">
        <v>49873</v>
      </c>
      <c r="D177" s="111">
        <f t="shared" si="6"/>
        <v>-41.942534036452592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2022-01-10T06:09:13Z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2022-01-10T06:00:08Z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cad99f64-d4da-40a4-8415-e33c27f7eedd</vt:lpwstr>
  </property>
  <property fmtid="{D5CDD505-2E9C-101B-9397-08002B2CF9AE}" pid="8" name="MSIP_Label_66d8a90e-c522-4829-9625-db8c70f8b095_ContentBits">
    <vt:lpwstr>0</vt:lpwstr>
  </property>
</Properties>
</file>