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<sst xmlns="http://schemas.openxmlformats.org/spreadsheetml/2006/main" count="265" uniqueCount="100">
  <si>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</si>
  <si>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</si>
  <si>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</si>
  <si>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</si>
  <si>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</si>
  <si>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</si>
  <si>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</si>
  <si>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</si>
  <si>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</si>
  <si>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</si>
  <si>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</si>
  <si>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</si>
  <si>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</si>
  <si>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</si>
  <si>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</si>
  <si>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</si>
  <si>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</si>
  <si>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</si>
  <si>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</si>
  <si>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</si>
  <si>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</si>
  <si>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</si>
  <si>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</si>
  <si>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</si>
  <si>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</si>
  <si>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</si>
  <si>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</si>
  <si>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</si>
  <si>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</si>
  <si>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</si>
  <si>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</si>
  <si>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</si>
  <si>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</si>
  <si>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</si>
  <si>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</si>
  <si>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</si>
  <si>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</si>
  <si>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</si>
  <si>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</si>
  <si>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</si>
  <si>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</si>
  <si>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</si>
  <si>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</si>
  <si>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</si>
  <si>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</si>
  <si>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</si>
  <si>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</si>
  <si>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</si>
  <si>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</si>
  <si>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</si>
  <si>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</si>
  <si>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</si>
  <si>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</si>
  <si>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</si>
  <si>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</si>
  <si>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</si>
  <si>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</si>
  <si>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</si>
  <si>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</si>
  <si>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</si>
  <si>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</si>
  <si>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</si>
  <si>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</si>
  <si>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</si>
  <si>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</si>
  <si>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</si>
  <si>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</si>
  <si>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</si>
  <si>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</si>
  <si>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</si>
  <si>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</si>
  <si>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</si>
  <si>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</si>
  <si>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</si>
  <si>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</si>
  <si>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</si>
  <si>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</si>
  <si>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</si>
  <si>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</si>
  <si>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</si>
  <si>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</si>
  <si>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</si>
  <si>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</si>
  <si>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</si>
  <si>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</si>
  <si>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</si>
  <si>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</si>
  <si>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</si>
  <si>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</si>
  <si>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</si>
  <si>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</si>
  <si>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</si>
  <si>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</si>
  <si>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</si>
  <si>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</si>
  <si>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</si>
  <si>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</si>
  <si>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14 May 2021</t>
  </si>
  <si>
    <t>14.05.2021</t>
  </si>
  <si>
    <t>08.05.2020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</si>
</sst>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1726804</v>
      </c>
      <c r="C11" s="67">
        <v>1807408</v>
      </c>
      <c r="D11" s="98">
        <f>IFERROR(((B11/C11)-1)*100,IF(B11+C11&lt;&gt;0,100,0))</f>
        <v>-4.4596460788045693</v>
      </c>
      <c r="E11" s="67">
        <v>29927168</v>
      </c>
      <c r="F11" s="67">
        <v>36172049</v>
      </c>
      <c r="G11" s="98">
        <f>IFERROR(((E11/F11)-1)*100,IF(E11+F11&lt;&gt;0,100,0))</f>
        <v>-17.264382783513309</v>
      </c>
    </row>
    <row r="12" spans="1:7" s="16" customFormat="1" ht="12" x14ac:dyDescent="0.2">
      <c r="A12" s="64" t="s">
        <v>9</v>
      </c>
      <c r="B12" s="67">
        <v>2287150.0320000001</v>
      </c>
      <c r="C12" s="67">
        <v>2198164.5040000002</v>
      </c>
      <c r="D12" s="98">
        <f>IFERROR(((B12/C12)-1)*100,IF(B12+C12&lt;&gt;0,100,0))</f>
        <v>4.0481741852383291</v>
      </c>
      <c r="E12" s="67">
        <v>48901825.026000001</v>
      </c>
      <c r="F12" s="67">
        <v>40343415.702</v>
      </c>
      <c r="G12" s="98">
        <f>IFERROR(((E12/F12)-1)*100,IF(E12+F12&lt;&gt;0,100,0))</f>
        <v>21.213893705028354</v>
      </c>
    </row>
    <row r="13" spans="1:7" s="16" customFormat="1" ht="12" x14ac:dyDescent="0.2">
      <c r="A13" s="64" t="s">
        <v>10</v>
      </c>
      <c r="B13" s="67">
        <v>122274701.89345799</v>
      </c>
      <c r="C13" s="67">
        <v>101556477.11897101</v>
      </c>
      <c r="D13" s="98">
        <f>IFERROR(((B13/C13)-1)*100,IF(B13+C13&lt;&gt;0,100,0))</f>
        <v>20.400692661105289</v>
      </c>
      <c r="E13" s="67">
        <v>2080297122.6598699</v>
      </c>
      <c r="F13" s="67">
        <v>2130529898.6401501</v>
      </c>
      <c r="G13" s="98">
        <f>IFERROR(((E13/F13)-1)*100,IF(E13+F13&lt;&gt;0,100,0))</f>
        <v>-2.3577597297433917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336</v>
      </c>
      <c r="C16" s="67">
        <v>302</v>
      </c>
      <c r="D16" s="98">
        <f>IFERROR(((B16/C16)-1)*100,IF(B16+C16&lt;&gt;0,100,0))</f>
        <v>11.258278145695355</v>
      </c>
      <c r="E16" s="67">
        <v>6282</v>
      </c>
      <c r="F16" s="67">
        <v>5641</v>
      </c>
      <c r="G16" s="98">
        <f>IFERROR(((E16/F16)-1)*100,IF(E16+F16&lt;&gt;0,100,0))</f>
        <v>11.363233469243038</v>
      </c>
    </row>
    <row r="17" spans="1:7" s="16" customFormat="1" ht="12" x14ac:dyDescent="0.2">
      <c r="A17" s="64" t="s">
        <v>9</v>
      </c>
      <c r="B17" s="67">
        <v>188810.285</v>
      </c>
      <c r="C17" s="67">
        <v>197076.459</v>
      </c>
      <c r="D17" s="98">
        <f>IFERROR(((B17/C17)-1)*100,IF(B17+C17&lt;&gt;0,100,0))</f>
        <v>-4.1943994944621981</v>
      </c>
      <c r="E17" s="67">
        <v>4561499.1770000001</v>
      </c>
      <c r="F17" s="67">
        <v>3779072.1060000001</v>
      </c>
      <c r="G17" s="98">
        <f>IFERROR(((E17/F17)-1)*100,IF(E17+F17&lt;&gt;0,100,0))</f>
        <v>20.70421122046724</v>
      </c>
    </row>
    <row r="18" spans="1:7" s="16" customFormat="1" ht="12" x14ac:dyDescent="0.2">
      <c r="A18" s="64" t="s">
        <v>10</v>
      </c>
      <c r="B18" s="67">
        <v>13786511.0331586</v>
      </c>
      <c r="C18" s="67">
        <v>5093512.0489415796</v>
      </c>
      <c r="D18" s="98">
        <f>IFERROR(((B18/C18)-1)*100,IF(B18+C18&lt;&gt;0,100,0))</f>
        <v>170.66807540041856</v>
      </c>
      <c r="E18" s="67">
        <v>153530523.294101</v>
      </c>
      <c r="F18" s="67">
        <v>116599286.16430999</v>
      </c>
      <c r="G18" s="98">
        <f>IFERROR(((E18/F18)-1)*100,IF(E18+F18&lt;&gt;0,100,0))</f>
        <v>31.673639131673625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20100584.856419999</v>
      </c>
      <c r="C24" s="66">
        <v>20525066.109200001</v>
      </c>
      <c r="D24" s="65">
        <f>B24-C24</f>
        <v>-424481.25278000161</v>
      </c>
      <c r="E24" s="67">
        <v>398436391.08102</v>
      </c>
      <c r="F24" s="67">
        <v>343628700.50749999</v>
      </c>
      <c r="G24" s="65">
        <f>E24-F24</f>
        <v>54807690.573520005</v>
      </c>
    </row>
    <row r="25" spans="1:7" s="16" customFormat="1" ht="12" x14ac:dyDescent="0.2">
      <c r="A25" s="68" t="s">
        <v>15</v>
      </c>
      <c r="B25" s="66">
        <v>20866641.15591</v>
      </c>
      <c r="C25" s="66">
        <v>16082463.9607</v>
      </c>
      <c r="D25" s="65">
        <f>B25-C25</f>
        <v>4784177.1952100005</v>
      </c>
      <c r="E25" s="67">
        <v>413301756.54127997</v>
      </c>
      <c r="F25" s="67">
        <v>371560290.07480001</v>
      </c>
      <c r="G25" s="65">
        <f>E25-F25</f>
        <v>41741466.466479957</v>
      </c>
    </row>
    <row r="26" spans="1:7" s="28" customFormat="1" ht="12" x14ac:dyDescent="0.2">
      <c r="A26" s="69" t="s">
        <v>16</v>
      </c>
      <c r="B26" s="70">
        <f>B24-B25</f>
        <v>-766056.29949000105</v>
      </c>
      <c r="C26" s="70">
        <f>C24-C25</f>
        <v>4442602.1485000011</v>
      </c>
      <c r="D26" s="70"/>
      <c r="E26" s="70">
        <f>E24-E25</f>
        <v>-14865365.460259974</v>
      </c>
      <c r="F26" s="70">
        <f>F24-F25</f>
        <v>-27931589.567300022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66598.130988520003</v>
      </c>
      <c r="C33" s="126">
        <v>51003.582468549997</v>
      </c>
      <c r="D33" s="98">
        <f t="shared" ref="D33:D42" si="0">IFERROR(((B33/C33)-1)*100,IF(B33+C33&lt;&gt;0,100,0))</f>
        <v>30.575398364587357</v>
      </c>
      <c r="E33" s="64"/>
      <c r="F33" s="126">
        <v>69043.100000000006</v>
      </c>
      <c r="G33" s="126">
        <v>65362.26</v>
      </c>
    </row>
    <row r="34" spans="1:7" s="16" customFormat="1" ht="12" x14ac:dyDescent="0.2">
      <c r="A34" s="64" t="s">
        <v>23</v>
      </c>
      <c r="B34" s="126">
        <v>72146.773089170005</v>
      </c>
      <c r="C34" s="126">
        <v>53420.591775579996</v>
      </c>
      <c r="D34" s="98">
        <f t="shared" si="0"/>
        <v>35.054237871902892</v>
      </c>
      <c r="E34" s="64"/>
      <c r="F34" s="126">
        <v>73469.47</v>
      </c>
      <c r="G34" s="126">
        <v>70234.350000000006</v>
      </c>
    </row>
    <row r="35" spans="1:7" s="16" customFormat="1" ht="12" x14ac:dyDescent="0.2">
      <c r="A35" s="64" t="s">
        <v>24</v>
      </c>
      <c r="B35" s="126">
        <v>56482.26829072</v>
      </c>
      <c r="C35" s="126">
        <v>32592.827684569998</v>
      </c>
      <c r="D35" s="98">
        <f t="shared" si="0"/>
        <v>73.296618622199716</v>
      </c>
      <c r="E35" s="64"/>
      <c r="F35" s="126">
        <v>56825.8</v>
      </c>
      <c r="G35" s="126">
        <v>55067.839999999997</v>
      </c>
    </row>
    <row r="36" spans="1:7" s="16" customFormat="1" ht="12" x14ac:dyDescent="0.2">
      <c r="A36" s="64" t="s">
        <v>25</v>
      </c>
      <c r="B36" s="126">
        <v>60573.374868860003</v>
      </c>
      <c r="C36" s="126">
        <v>47061.572903740001</v>
      </c>
      <c r="D36" s="98">
        <f t="shared" si="0"/>
        <v>28.710901764284657</v>
      </c>
      <c r="E36" s="64"/>
      <c r="F36" s="126">
        <v>63268.37</v>
      </c>
      <c r="G36" s="126">
        <v>59489.29</v>
      </c>
    </row>
    <row r="37" spans="1:7" s="16" customFormat="1" ht="12" x14ac:dyDescent="0.2">
      <c r="A37" s="64" t="s">
        <v>79</v>
      </c>
      <c r="B37" s="126">
        <v>69385.92768932</v>
      </c>
      <c r="C37" s="126">
        <v>45815.657514899998</v>
      </c>
      <c r="D37" s="98">
        <f t="shared" si="0"/>
        <v>51.445884339332167</v>
      </c>
      <c r="E37" s="64"/>
      <c r="F37" s="126">
        <v>73210.05</v>
      </c>
      <c r="G37" s="126">
        <v>68182.759999999995</v>
      </c>
    </row>
    <row r="38" spans="1:7" s="16" customFormat="1" ht="12" x14ac:dyDescent="0.2">
      <c r="A38" s="64" t="s">
        <v>26</v>
      </c>
      <c r="B38" s="126">
        <v>83277.450467069997</v>
      </c>
      <c r="C38" s="126">
        <v>72143.793070970001</v>
      </c>
      <c r="D38" s="98">
        <f t="shared" si="0"/>
        <v>15.43259221919131</v>
      </c>
      <c r="E38" s="64"/>
      <c r="F38" s="126">
        <v>86938.67</v>
      </c>
      <c r="G38" s="126">
        <v>81732.460000000006</v>
      </c>
    </row>
    <row r="39" spans="1:7" s="16" customFormat="1" ht="12" x14ac:dyDescent="0.2">
      <c r="A39" s="64" t="s">
        <v>27</v>
      </c>
      <c r="B39" s="126">
        <v>12685.437282790001</v>
      </c>
      <c r="C39" s="126">
        <v>10055.2115736</v>
      </c>
      <c r="D39" s="98">
        <f t="shared" si="0"/>
        <v>26.157835565545628</v>
      </c>
      <c r="E39" s="64"/>
      <c r="F39" s="126">
        <v>12877.15</v>
      </c>
      <c r="G39" s="126">
        <v>12397.83</v>
      </c>
    </row>
    <row r="40" spans="1:7" s="16" customFormat="1" ht="12" x14ac:dyDescent="0.2">
      <c r="A40" s="64" t="s">
        <v>28</v>
      </c>
      <c r="B40" s="126">
        <v>80421.022482400003</v>
      </c>
      <c r="C40" s="126">
        <v>68275.493906830001</v>
      </c>
      <c r="D40" s="98">
        <f t="shared" si="0"/>
        <v>17.789001412635706</v>
      </c>
      <c r="E40" s="64"/>
      <c r="F40" s="126">
        <v>83332.7</v>
      </c>
      <c r="G40" s="126">
        <v>78925.47</v>
      </c>
    </row>
    <row r="41" spans="1:7" s="16" customFormat="1" ht="12" x14ac:dyDescent="0.2">
      <c r="A41" s="64" t="s">
        <v>29</v>
      </c>
      <c r="B41" s="72"/>
      <c r="C41" s="126">
        <v>4674.84573748</v>
      </c>
      <c r="D41" s="98">
        <f t="shared" si="0"/>
        <v>-100</v>
      </c>
      <c r="E41" s="64"/>
      <c r="F41" s="72"/>
      <c r="G41" s="72"/>
    </row>
    <row r="42" spans="1:7" s="16" customFormat="1" ht="12" x14ac:dyDescent="0.2">
      <c r="A42" s="64" t="s">
        <v>78</v>
      </c>
      <c r="B42" s="126">
        <v>1192.8723188199999</v>
      </c>
      <c r="C42" s="126">
        <v>770.25338096999997</v>
      </c>
      <c r="D42" s="98">
        <f t="shared" si="0"/>
        <v>54.867521297704002</v>
      </c>
      <c r="E42" s="64"/>
      <c r="F42" s="126">
        <v>1281.01</v>
      </c>
      <c r="G42" s="126">
        <v>1168.79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19130.961860785501</v>
      </c>
      <c r="D48" s="72"/>
      <c r="E48" s="127">
        <v>16083.7916284448</v>
      </c>
      <c r="F48" s="72"/>
      <c r="G48" s="98">
        <f>IFERROR(((C48/E48)-1)*100,IF(C48+E48&lt;&gt;0,100,0))</f>
        <v>18.945596304242486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3803</v>
      </c>
      <c r="D54" s="75"/>
      <c r="E54" s="128">
        <v>584393</v>
      </c>
      <c r="F54" s="128">
        <v>68887678.594999999</v>
      </c>
      <c r="G54" s="128">
        <v>10218543.312000001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6255</v>
      </c>
      <c r="C68" s="66">
        <v>9787</v>
      </c>
      <c r="D68" s="98">
        <f>IFERROR(((B68/C68)-1)*100,IF(B68+C68&lt;&gt;0,100,0))</f>
        <v>-36.088689077347503</v>
      </c>
      <c r="E68" s="66">
        <v>127877</v>
      </c>
      <c r="F68" s="66">
        <v>132947</v>
      </c>
      <c r="G68" s="98">
        <f>IFERROR(((E68/F68)-1)*100,IF(E68+F68&lt;&gt;0,100,0))</f>
        <v>-3.8135497604308455</v>
      </c>
    </row>
    <row r="69" spans="1:7" s="16" customFormat="1" ht="12" x14ac:dyDescent="0.2">
      <c r="A69" s="79" t="s">
        <v>54</v>
      </c>
      <c r="B69" s="67">
        <v>195453403.52200001</v>
      </c>
      <c r="C69" s="66">
        <v>342890915.40899998</v>
      </c>
      <c r="D69" s="98">
        <f>IFERROR(((B69/C69)-1)*100,IF(B69+C69&lt;&gt;0,100,0))</f>
        <v>-42.998372153177819</v>
      </c>
      <c r="E69" s="66">
        <v>4125163506.7280002</v>
      </c>
      <c r="F69" s="66">
        <v>4646920785.9350004</v>
      </c>
      <c r="G69" s="98">
        <f>IFERROR(((E69/F69)-1)*100,IF(E69+F69&lt;&gt;0,100,0))</f>
        <v>-11.228021807176514</v>
      </c>
    </row>
    <row r="70" spans="1:7" s="62" customFormat="1" ht="12" x14ac:dyDescent="0.2">
      <c r="A70" s="79" t="s">
        <v>55</v>
      </c>
      <c r="B70" s="67">
        <v>191782182.99364999</v>
      </c>
      <c r="C70" s="66">
        <v>327334060.65233999</v>
      </c>
      <c r="D70" s="98">
        <f>IFERROR(((B70/C70)-1)*100,IF(B70+C70&lt;&gt;0,100,0))</f>
        <v>-41.41086857522567</v>
      </c>
      <c r="E70" s="66">
        <v>4046164612.03058</v>
      </c>
      <c r="F70" s="66">
        <v>4459365883.6309404</v>
      </c>
      <c r="G70" s="98">
        <f>IFERROR(((E70/F70)-1)*100,IF(E70+F70&lt;&gt;0,100,0))</f>
        <v>-9.2659199173834139</v>
      </c>
    </row>
    <row r="71" spans="1:7" s="16" customFormat="1" ht="12" x14ac:dyDescent="0.2">
      <c r="A71" s="79" t="s">
        <v>94</v>
      </c>
      <c r="B71" s="98">
        <f>IFERROR(B69/B68/1000,)</f>
        <v>31.247546526298965</v>
      </c>
      <c r="C71" s="98">
        <f>IFERROR(C69/C68/1000,)</f>
        <v>35.035344376111162</v>
      </c>
      <c r="D71" s="98">
        <f>IFERROR(((B71/C71)-1)*100,IF(B71+C71&lt;&gt;0,100,0))</f>
        <v>-10.811361832638088</v>
      </c>
      <c r="E71" s="98">
        <f>IFERROR(E69/E68/1000,)</f>
        <v>32.2588386240528</v>
      </c>
      <c r="F71" s="98">
        <f>IFERROR(F69/F68/1000,)</f>
        <v>34.953182741506019</v>
      </c>
      <c r="G71" s="98">
        <f>IFERROR(((E71/F71)-1)*100,IF(E71+F71&lt;&gt;0,100,0))</f>
        <v>-7.7084371325468855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3431</v>
      </c>
      <c r="C74" s="66">
        <v>2933</v>
      </c>
      <c r="D74" s="98">
        <f>IFERROR(((B74/C74)-1)*100,IF(B74+C74&lt;&gt;0,100,0))</f>
        <v>16.979202182066146</v>
      </c>
      <c r="E74" s="66">
        <v>53614</v>
      </c>
      <c r="F74" s="66">
        <v>62605</v>
      </c>
      <c r="G74" s="98">
        <f>IFERROR(((E74/F74)-1)*100,IF(E74+F74&lt;&gt;0,100,0))</f>
        <v>-14.361472725820622</v>
      </c>
    </row>
    <row r="75" spans="1:7" s="16" customFormat="1" ht="12" x14ac:dyDescent="0.2">
      <c r="A75" s="79" t="s">
        <v>54</v>
      </c>
      <c r="B75" s="67">
        <v>551414049.03600001</v>
      </c>
      <c r="C75" s="66">
        <v>392569786.02999997</v>
      </c>
      <c r="D75" s="98">
        <f>IFERROR(((B75/C75)-1)*100,IF(B75+C75&lt;&gt;0,100,0))</f>
        <v>40.462681708739879</v>
      </c>
      <c r="E75" s="66">
        <v>8232182773.3999996</v>
      </c>
      <c r="F75" s="66">
        <v>8605710769.2549992</v>
      </c>
      <c r="G75" s="98">
        <f>IFERROR(((E75/F75)-1)*100,IF(E75+F75&lt;&gt;0,100,0))</f>
        <v>-4.3404665328688026</v>
      </c>
    </row>
    <row r="76" spans="1:7" s="16" customFormat="1" ht="12" x14ac:dyDescent="0.2">
      <c r="A76" s="79" t="s">
        <v>55</v>
      </c>
      <c r="B76" s="67">
        <v>530731599.02986997</v>
      </c>
      <c r="C76" s="66">
        <v>368025462.98892999</v>
      </c>
      <c r="D76" s="98">
        <f>IFERROR(((B76/C76)-1)*100,IF(B76+C76&lt;&gt;0,100,0))</f>
        <v>44.210564866766866</v>
      </c>
      <c r="E76" s="66">
        <v>7950230963.2462196</v>
      </c>
      <c r="F76" s="66">
        <v>8492303336.1394501</v>
      </c>
      <c r="G76" s="98">
        <f>IFERROR(((E76/F76)-1)*100,IF(E76+F76&lt;&gt;0,100,0))</f>
        <v>-6.3831018680928668</v>
      </c>
    </row>
    <row r="77" spans="1:7" s="16" customFormat="1" ht="12" x14ac:dyDescent="0.2">
      <c r="A77" s="79" t="s">
        <v>94</v>
      </c>
      <c r="B77" s="98">
        <f>IFERROR(B75/B74/1000,)</f>
        <v>160.71525766132325</v>
      </c>
      <c r="C77" s="98">
        <f>IFERROR(C75/C74/1000,)</f>
        <v>133.8458186259802</v>
      </c>
      <c r="D77" s="98">
        <f>IFERROR(((B77/C77)-1)*100,IF(B77+C77&lt;&gt;0,100,0))</f>
        <v>20.074918522802143</v>
      </c>
      <c r="E77" s="98">
        <f>IFERROR(E75/E74/1000,)</f>
        <v>153.54539436341256</v>
      </c>
      <c r="F77" s="98">
        <f>IFERROR(F75/F74/1000,)</f>
        <v>137.46043877094482</v>
      </c>
      <c r="G77" s="98">
        <f>IFERROR(((E77/F77)-1)*100,IF(E77+F77&lt;&gt;0,100,0))</f>
        <v>11.701516258994825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140</v>
      </c>
      <c r="C80" s="66">
        <v>255</v>
      </c>
      <c r="D80" s="98">
        <f>IFERROR(((B80/C80)-1)*100,IF(B80+C80&lt;&gt;0,100,0))</f>
        <v>-45.098039215686271</v>
      </c>
      <c r="E80" s="66">
        <v>3341</v>
      </c>
      <c r="F80" s="66">
        <v>4755</v>
      </c>
      <c r="G80" s="98">
        <f>IFERROR(((E80/F80)-1)*100,IF(E80+F80&lt;&gt;0,100,0))</f>
        <v>-29.73711882229232</v>
      </c>
    </row>
    <row r="81" spans="1:7" s="16" customFormat="1" ht="12" x14ac:dyDescent="0.2">
      <c r="A81" s="79" t="s">
        <v>54</v>
      </c>
      <c r="B81" s="67">
        <v>19751349.627999999</v>
      </c>
      <c r="C81" s="66">
        <v>26404812.265000001</v>
      </c>
      <c r="D81" s="98">
        <f>IFERROR(((B81/C81)-1)*100,IF(B81+C81&lt;&gt;0,100,0))</f>
        <v>-25.197916842678225</v>
      </c>
      <c r="E81" s="66">
        <v>287610515.926</v>
      </c>
      <c r="F81" s="66">
        <v>402168473.11500001</v>
      </c>
      <c r="G81" s="98">
        <f>IFERROR(((E81/F81)-1)*100,IF(E81+F81&lt;&gt;0,100,0))</f>
        <v>-28.485066544796556</v>
      </c>
    </row>
    <row r="82" spans="1:7" s="16" customFormat="1" ht="12" x14ac:dyDescent="0.2">
      <c r="A82" s="79" t="s">
        <v>55</v>
      </c>
      <c r="B82" s="67">
        <v>6136978.1009995099</v>
      </c>
      <c r="C82" s="66">
        <v>1926616.96220044</v>
      </c>
      <c r="D82" s="98">
        <f>IFERROR(((B82/C82)-1)*100,IF(B82+C82&lt;&gt;0,100,0))</f>
        <v>218.53649279565695</v>
      </c>
      <c r="E82" s="66">
        <v>86542295.989964798</v>
      </c>
      <c r="F82" s="66">
        <v>117199213.273074</v>
      </c>
      <c r="G82" s="98">
        <f>IFERROR(((E82/F82)-1)*100,IF(E82+F82&lt;&gt;0,100,0))</f>
        <v>-26.157954841965214</v>
      </c>
    </row>
    <row r="83" spans="1:7" s="32" customFormat="1" x14ac:dyDescent="0.2">
      <c r="A83" s="79" t="s">
        <v>94</v>
      </c>
      <c r="B83" s="98">
        <f>IFERROR(B81/B80/1000,)</f>
        <v>141.08106877142856</v>
      </c>
      <c r="C83" s="98">
        <f>IFERROR(C81/C80/1000,)</f>
        <v>103.54828339215686</v>
      </c>
      <c r="D83" s="98">
        <f>IFERROR(((B83/C83)-1)*100,IF(B83+C83&lt;&gt;0,100,0))</f>
        <v>36.246651465121801</v>
      </c>
      <c r="E83" s="98">
        <f>IFERROR(E81/E80/1000,)</f>
        <v>86.085158912301708</v>
      </c>
      <c r="F83" s="98">
        <f>IFERROR(F81/F80/1000,)</f>
        <v>84.578017479495273</v>
      </c>
      <c r="G83" s="98">
        <f>IFERROR(((E83/F83)-1)*100,IF(E83+F83&lt;&gt;0,100,0))</f>
        <v>1.7819540794649313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9826</v>
      </c>
      <c r="C86" s="64">
        <f>C68+C74+C80</f>
        <v>12975</v>
      </c>
      <c r="D86" s="98">
        <f>IFERROR(((B86/C86)-1)*100,IF(B86+C86&lt;&gt;0,100,0))</f>
        <v>-24.26974951830443</v>
      </c>
      <c r="E86" s="64">
        <f>E68+E74+E80</f>
        <v>184832</v>
      </c>
      <c r="F86" s="64">
        <f>F68+F74+F80</f>
        <v>200307</v>
      </c>
      <c r="G86" s="98">
        <f>IFERROR(((E86/F86)-1)*100,IF(E86+F86&lt;&gt;0,100,0))</f>
        <v>-7.7256411408487935</v>
      </c>
    </row>
    <row r="87" spans="1:7" s="62" customFormat="1" ht="12" x14ac:dyDescent="0.2">
      <c r="A87" s="79" t="s">
        <v>54</v>
      </c>
      <c r="B87" s="64">
        <f t="shared" ref="B87:C87" si="1">B69+B75+B81</f>
        <v>766618802.18600011</v>
      </c>
      <c r="C87" s="64">
        <f t="shared" si="1"/>
        <v>761865513.70399988</v>
      </c>
      <c r="D87" s="98">
        <f>IFERROR(((B87/C87)-1)*100,IF(B87+C87&lt;&gt;0,100,0))</f>
        <v>0.62390125245215255</v>
      </c>
      <c r="E87" s="64">
        <f t="shared" ref="E87:F87" si="2">E69+E75+E81</f>
        <v>12644956796.054001</v>
      </c>
      <c r="F87" s="64">
        <f t="shared" si="2"/>
        <v>13654800028.304998</v>
      </c>
      <c r="G87" s="98">
        <f>IFERROR(((E87/F87)-1)*100,IF(E87+F87&lt;&gt;0,100,0))</f>
        <v>-7.3955182804412818</v>
      </c>
    </row>
    <row r="88" spans="1:7" s="62" customFormat="1" ht="12" x14ac:dyDescent="0.2">
      <c r="A88" s="79" t="s">
        <v>55</v>
      </c>
      <c r="B88" s="64">
        <f t="shared" ref="B88:C88" si="3">B70+B76+B82</f>
        <v>728650760.12451947</v>
      </c>
      <c r="C88" s="64">
        <f t="shared" si="3"/>
        <v>697286140.60347033</v>
      </c>
      <c r="D88" s="98">
        <f>IFERROR(((B88/C88)-1)*100,IF(B88+C88&lt;&gt;0,100,0))</f>
        <v>4.4980987997129018</v>
      </c>
      <c r="E88" s="64">
        <f t="shared" ref="E88:F88" si="4">E70+E76+E82</f>
        <v>12082937871.266766</v>
      </c>
      <c r="F88" s="64">
        <f t="shared" si="4"/>
        <v>13068868433.043463</v>
      </c>
      <c r="G88" s="98">
        <f>IFERROR(((E88/F88)-1)*100,IF(E88+F88&lt;&gt;0,100,0))</f>
        <v>-7.5441157497910023</v>
      </c>
    </row>
    <row r="89" spans="1:7" s="63" customFormat="1" x14ac:dyDescent="0.2">
      <c r="A89" s="79" t="s">
        <v>95</v>
      </c>
      <c r="B89" s="98">
        <f>IFERROR((B75/B87)*100,IF(B75+B87&lt;&gt;0,100,0))</f>
        <v>71.928062221230746</v>
      </c>
      <c r="C89" s="98">
        <f>IFERROR((C75/C87)*100,IF(C75+C87&lt;&gt;0,100,0))</f>
        <v>51.527438762967982</v>
      </c>
      <c r="D89" s="98">
        <f>IFERROR(((B89/C89)-1)*100,IF(B89+C89&lt;&gt;0,100,0))</f>
        <v>39.591766926564944</v>
      </c>
      <c r="E89" s="98">
        <f>IFERROR((E75/E87)*100,IF(E75+E87&lt;&gt;0,100,0))</f>
        <v>65.102498222603217</v>
      </c>
      <c r="F89" s="98">
        <f>IFERROR((F75/F87)*100,IF(F75+F87&lt;&gt;0,100,0))</f>
        <v>63.023337957467298</v>
      </c>
      <c r="G89" s="98">
        <f>IFERROR(((E89/F89)-1)*100,IF(E89+F89&lt;&gt;0,100,0))</f>
        <v>3.2990322831505381</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23447838.835000001</v>
      </c>
      <c r="C95" s="129">
        <v>35220147.245999999</v>
      </c>
      <c r="D95" s="65">
        <f>B95-C95</f>
        <v>-11772308.410999998</v>
      </c>
      <c r="E95" s="129">
        <v>487800077.08499998</v>
      </c>
      <c r="F95" s="129">
        <v>585648926.546</v>
      </c>
      <c r="G95" s="80">
        <f>E95-F95</f>
        <v>-97848849.461000025</v>
      </c>
    </row>
    <row r="96" spans="1:7" s="16" customFormat="1" ht="13.5" x14ac:dyDescent="0.2">
      <c r="A96" s="79" t="s">
        <v>88</v>
      </c>
      <c r="B96" s="66">
        <v>23128001.651999999</v>
      </c>
      <c r="C96" s="129">
        <v>39161008.119000003</v>
      </c>
      <c r="D96" s="65">
        <f>B96-C96</f>
        <v>-16033006.467000004</v>
      </c>
      <c r="E96" s="129">
        <v>520277472.611</v>
      </c>
      <c r="F96" s="129">
        <v>655284785.08700001</v>
      </c>
      <c r="G96" s="80">
        <f>E96-F96</f>
        <v>-135007312.47600001</v>
      </c>
    </row>
    <row r="97" spans="1:7" s="28" customFormat="1" ht="12" x14ac:dyDescent="0.2">
      <c r="A97" s="81" t="s">
        <v>16</v>
      </c>
      <c r="B97" s="65">
        <f>B95-B96</f>
        <v>319837.18300000206</v>
      </c>
      <c r="C97" s="65">
        <f>C95-C96</f>
        <v>-3940860.8730000034</v>
      </c>
      <c r="D97" s="82"/>
      <c r="E97" s="65">
        <f>E95-E96</f>
        <v>-32477395.526000023</v>
      </c>
      <c r="F97" s="82">
        <f>F95-F96</f>
        <v>-69635858.541000009</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775.23941112989098</v>
      </c>
      <c r="C104" s="130">
        <v>699.18838241479898</v>
      </c>
      <c r="D104" s="98">
        <f>IFERROR(((B104/C104)-1)*100,IF(B104+C104&lt;&gt;0,100,0))</f>
        <v>10.877044102539756</v>
      </c>
      <c r="E104" s="84"/>
      <c r="F104" s="131">
        <v>780.03838663997396</v>
      </c>
      <c r="G104" s="131">
        <v>774.45408256089695</v>
      </c>
    </row>
    <row r="105" spans="1:7" s="16" customFormat="1" ht="12" x14ac:dyDescent="0.2">
      <c r="A105" s="79" t="s">
        <v>50</v>
      </c>
      <c r="B105" s="131">
        <v>765.81927573184998</v>
      </c>
      <c r="C105" s="130">
        <v>691.24761921260904</v>
      </c>
      <c r="D105" s="98">
        <f>IFERROR(((B105/C105)-1)*100,IF(B105+C105&lt;&gt;0,100,0))</f>
        <v>10.78798023263856</v>
      </c>
      <c r="E105" s="84"/>
      <c r="F105" s="131">
        <v>770.61931256280695</v>
      </c>
      <c r="G105" s="131">
        <v>765.05826578864196</v>
      </c>
    </row>
    <row r="106" spans="1:7" s="16" customFormat="1" ht="12" x14ac:dyDescent="0.2">
      <c r="A106" s="79" t="s">
        <v>51</v>
      </c>
      <c r="B106" s="131">
        <v>814.44244375360904</v>
      </c>
      <c r="C106" s="130">
        <v>730.66733843022996</v>
      </c>
      <c r="D106" s="98">
        <f>IFERROR(((B106/C106)-1)*100,IF(B106+C106&lt;&gt;0,100,0))</f>
        <v>11.465560442781264</v>
      </c>
      <c r="E106" s="84"/>
      <c r="F106" s="131">
        <v>818.98698623675205</v>
      </c>
      <c r="G106" s="131">
        <v>813.49369187050604</v>
      </c>
    </row>
    <row r="107" spans="1:7" s="28" customFormat="1" ht="12" x14ac:dyDescent="0.2">
      <c r="A107" s="81" t="s">
        <v>52</v>
      </c>
      <c r="B107" s="85"/>
      <c r="C107" s="84"/>
      <c r="D107" s="86"/>
      <c r="E107" s="84"/>
      <c r="F107" s="71"/>
      <c r="G107" s="71"/>
    </row>
    <row r="108" spans="1:7" s="16" customFormat="1" ht="12" x14ac:dyDescent="0.2">
      <c r="A108" s="79" t="s">
        <v>56</v>
      </c>
      <c r="B108" s="131">
        <v>597.601278152855</v>
      </c>
      <c r="C108" s="130">
        <v>562.72769285028096</v>
      </c>
      <c r="D108" s="98">
        <f>IFERROR(((B108/C108)-1)*100,IF(B108+C108&lt;&gt;0,100,0))</f>
        <v>6.1972399342806961</v>
      </c>
      <c r="E108" s="84"/>
      <c r="F108" s="131">
        <v>598.98475865364003</v>
      </c>
      <c r="G108" s="131">
        <v>597.601278152855</v>
      </c>
    </row>
    <row r="109" spans="1:7" s="16" customFormat="1" ht="12" x14ac:dyDescent="0.2">
      <c r="A109" s="79" t="s">
        <v>57</v>
      </c>
      <c r="B109" s="131">
        <v>783.70647177976696</v>
      </c>
      <c r="C109" s="130">
        <v>717.49311696905795</v>
      </c>
      <c r="D109" s="98">
        <f>IFERROR(((B109/C109)-1)*100,IF(B109+C109&lt;&gt;0,100,0))</f>
        <v>9.2284306629194504</v>
      </c>
      <c r="E109" s="84"/>
      <c r="F109" s="131">
        <v>787.89318197141199</v>
      </c>
      <c r="G109" s="131">
        <v>782.55234460472298</v>
      </c>
    </row>
    <row r="110" spans="1:7" s="16" customFormat="1" ht="12" x14ac:dyDescent="0.2">
      <c r="A110" s="79" t="s">
        <v>59</v>
      </c>
      <c r="B110" s="131">
        <v>880.15710425415102</v>
      </c>
      <c r="C110" s="130">
        <v>792.44058699942502</v>
      </c>
      <c r="D110" s="98">
        <f>IFERROR(((B110/C110)-1)*100,IF(B110+C110&lt;&gt;0,100,0))</f>
        <v>11.069160097776475</v>
      </c>
      <c r="E110" s="84"/>
      <c r="F110" s="131">
        <v>887.312795693476</v>
      </c>
      <c r="G110" s="131">
        <v>879.02769579199401</v>
      </c>
    </row>
    <row r="111" spans="1:7" s="16" customFormat="1" ht="12" x14ac:dyDescent="0.2">
      <c r="A111" s="79" t="s">
        <v>58</v>
      </c>
      <c r="B111" s="131">
        <v>817.06354004062405</v>
      </c>
      <c r="C111" s="130">
        <v>725.97173218915202</v>
      </c>
      <c r="D111" s="98">
        <f>IFERROR(((B111/C111)-1)*100,IF(B111+C111&lt;&gt;0,100,0))</f>
        <v>12.547569528194536</v>
      </c>
      <c r="E111" s="84"/>
      <c r="F111" s="131">
        <v>822.880766972527</v>
      </c>
      <c r="G111" s="131">
        <v>816.33578042231898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53</v>
      </c>
      <c r="C120" s="66">
        <v>944</v>
      </c>
      <c r="D120" s="98">
        <f>IFERROR(((B120/C120)-1)*100,IF(B120+C120&lt;&gt;0,100,0))</f>
        <v>-94.385593220338976</v>
      </c>
      <c r="E120" s="66">
        <v>5034</v>
      </c>
      <c r="F120" s="66">
        <v>6977</v>
      </c>
      <c r="G120" s="98">
        <f>IFERROR(((E120/F120)-1)*100,IF(E120+F120&lt;&gt;0,100,0))</f>
        <v>-27.848645549663175</v>
      </c>
    </row>
    <row r="121" spans="1:7" s="16" customFormat="1" ht="12" x14ac:dyDescent="0.2">
      <c r="A121" s="79" t="s">
        <v>74</v>
      </c>
      <c r="B121" s="67">
        <v>2</v>
      </c>
      <c r="C121" s="66">
        <v>22</v>
      </c>
      <c r="D121" s="98">
        <f>IFERROR(((B121/C121)-1)*100,IF(B121+C121&lt;&gt;0,100,0))</f>
        <v>-90.909090909090907</v>
      </c>
      <c r="E121" s="66">
        <v>207</v>
      </c>
      <c r="F121" s="66">
        <v>186</v>
      </c>
      <c r="G121" s="98">
        <f>IFERROR(((E121/F121)-1)*100,IF(E121+F121&lt;&gt;0,100,0))</f>
        <v>11.290322580645151</v>
      </c>
    </row>
    <row r="122" spans="1:7" s="28" customFormat="1" ht="12" x14ac:dyDescent="0.2">
      <c r="A122" s="81" t="s">
        <v>34</v>
      </c>
      <c r="B122" s="82">
        <f>SUM(B119:B121)</f>
        <v>55</v>
      </c>
      <c r="C122" s="82">
        <f>SUM(C119:C121)</f>
        <v>966</v>
      </c>
      <c r="D122" s="98">
        <f>IFERROR(((B122/C122)-1)*100,IF(B122+C122&lt;&gt;0,100,0))</f>
        <v>-94.30641821946169</v>
      </c>
      <c r="E122" s="82">
        <f>SUM(E119:E121)</f>
        <v>5252</v>
      </c>
      <c r="F122" s="82">
        <f>SUM(F119:F121)</f>
        <v>7163</v>
      </c>
      <c r="G122" s="98">
        <f>IFERROR(((E122/F122)-1)*100,IF(E122+F122&lt;&gt;0,100,0))</f>
        <v>-26.678765880217782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29</v>
      </c>
      <c r="C125" s="66">
        <v>65</v>
      </c>
      <c r="D125" s="98">
        <f>IFERROR(((B125/C125)-1)*100,IF(B125+C125&lt;&gt;0,100,0))</f>
        <v>-55.384615384615387</v>
      </c>
      <c r="E125" s="66">
        <v>564</v>
      </c>
      <c r="F125" s="66">
        <v>695</v>
      </c>
      <c r="G125" s="98">
        <f>IFERROR(((E125/F125)-1)*100,IF(E125+F125&lt;&gt;0,100,0))</f>
        <v>-18.848920863309349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29</v>
      </c>
      <c r="C127" s="82">
        <f>SUM(C125:C126)</f>
        <v>65</v>
      </c>
      <c r="D127" s="98">
        <f>IFERROR(((B127/C127)-1)*100,IF(B127+C127&lt;&gt;0,100,0))</f>
        <v>-55.384615384615387</v>
      </c>
      <c r="E127" s="82">
        <f>SUM(E125:E126)</f>
        <v>564</v>
      </c>
      <c r="F127" s="82">
        <f>SUM(F125:F126)</f>
        <v>695</v>
      </c>
      <c r="G127" s="98">
        <f>IFERROR(((E127/F127)-1)*100,IF(E127+F127&lt;&gt;0,100,0))</f>
        <v>-18.848920863309349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10305</v>
      </c>
      <c r="C131" s="66">
        <v>961310</v>
      </c>
      <c r="D131" s="98">
        <f>IFERROR(((B131/C131)-1)*100,IF(B131+C131&lt;&gt;0,100,0))</f>
        <v>-98.928025298810994</v>
      </c>
      <c r="E131" s="66">
        <v>5690312</v>
      </c>
      <c r="F131" s="66">
        <v>6086516</v>
      </c>
      <c r="G131" s="98">
        <f>IFERROR(((E131/F131)-1)*100,IF(E131+F131&lt;&gt;0,100,0))</f>
        <v>-6.5095368187646274</v>
      </c>
    </row>
    <row r="132" spans="1:7" s="16" customFormat="1" ht="12" x14ac:dyDescent="0.2">
      <c r="A132" s="79" t="s">
        <v>74</v>
      </c>
      <c r="B132" s="67">
        <v>4</v>
      </c>
      <c r="C132" s="66">
        <v>688</v>
      </c>
      <c r="D132" s="98">
        <f>IFERROR(((B132/C132)-1)*100,IF(B132+C132&lt;&gt;0,100,0))</f>
        <v>-99.418604651162795</v>
      </c>
      <c r="E132" s="66">
        <v>9668</v>
      </c>
      <c r="F132" s="66">
        <v>12425</v>
      </c>
      <c r="G132" s="98">
        <f>IFERROR(((E132/F132)-1)*100,IF(E132+F132&lt;&gt;0,100,0))</f>
        <v>-22.189134808853119</v>
      </c>
    </row>
    <row r="133" spans="1:7" s="16" customFormat="1" ht="12" x14ac:dyDescent="0.2">
      <c r="A133" s="81" t="s">
        <v>34</v>
      </c>
      <c r="B133" s="82">
        <f>SUM(B130:B132)</f>
        <v>10309</v>
      </c>
      <c r="C133" s="82">
        <f>SUM(C130:C132)</f>
        <v>961998</v>
      </c>
      <c r="D133" s="98">
        <f>IFERROR(((B133/C133)-1)*100,IF(B133+C133&lt;&gt;0,100,0))</f>
        <v>-98.928376150470172</v>
      </c>
      <c r="E133" s="82">
        <f>SUM(E130:E132)</f>
        <v>5780851</v>
      </c>
      <c r="F133" s="82">
        <f>SUM(F130:F132)</f>
        <v>6098941</v>
      </c>
      <c r="G133" s="98">
        <f>IFERROR(((E133/F133)-1)*100,IF(E133+F133&lt;&gt;0,100,0))</f>
        <v>-5.2154956081719721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18000</v>
      </c>
      <c r="C136" s="66">
        <v>35302</v>
      </c>
      <c r="D136" s="98">
        <f>IFERROR(((B136/C136)-1)*100,)</f>
        <v>-49.011387456801316</v>
      </c>
      <c r="E136" s="66">
        <v>275996</v>
      </c>
      <c r="F136" s="66">
        <v>377384</v>
      </c>
      <c r="G136" s="98">
        <f>IFERROR(((E136/F136)-1)*100,)</f>
        <v>-26.866003858139187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18000</v>
      </c>
      <c r="C138" s="82">
        <f>SUM(C136:C137)</f>
        <v>35302</v>
      </c>
      <c r="D138" s="98">
        <f>IFERROR(((B138/C138)-1)*100,)</f>
        <v>-49.011387456801316</v>
      </c>
      <c r="E138" s="82">
        <f>SUM(E136:E137)</f>
        <v>275996</v>
      </c>
      <c r="F138" s="82">
        <f>SUM(F136:F137)</f>
        <v>377384</v>
      </c>
      <c r="G138" s="98">
        <f>IFERROR(((E138/F138)-1)*100,)</f>
        <v>-26.866003858139187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976823.94047999999</v>
      </c>
      <c r="C142" s="66">
        <v>88438000.050400004</v>
      </c>
      <c r="D142" s="98">
        <f>IFERROR(((B142/C142)-1)*100,IF(B142+C142&lt;&gt;0,100,0))</f>
        <v>-98.895470340890441</v>
      </c>
      <c r="E142" s="66">
        <v>534230780.74537998</v>
      </c>
      <c r="F142" s="66">
        <v>567005706.71614003</v>
      </c>
      <c r="G142" s="98">
        <f>IFERROR(((E142/F142)-1)*100,IF(E142+F142&lt;&gt;0,100,0))</f>
        <v>-5.7803520462922142</v>
      </c>
    </row>
    <row r="143" spans="1:7" s="32" customFormat="1" x14ac:dyDescent="0.2">
      <c r="A143" s="79" t="s">
        <v>74</v>
      </c>
      <c r="B143" s="67">
        <v>21385.06</v>
      </c>
      <c r="C143" s="66">
        <v>3941912.5</v>
      </c>
      <c r="D143" s="98">
        <f>IFERROR(((B143/C143)-1)*100,IF(B143+C143&lt;&gt;0,100,0))</f>
        <v>-99.457495314774235</v>
      </c>
      <c r="E143" s="66">
        <v>52081617.149999999</v>
      </c>
      <c r="F143" s="66">
        <v>62345691.969999999</v>
      </c>
      <c r="G143" s="98">
        <f>IFERROR(((E143/F143)-1)*100,IF(E143+F143&lt;&gt;0,100,0))</f>
        <v>-16.463166091634605</v>
      </c>
    </row>
    <row r="144" spans="1:7" s="16" customFormat="1" ht="12" x14ac:dyDescent="0.2">
      <c r="A144" s="81" t="s">
        <v>34</v>
      </c>
      <c r="B144" s="82">
        <f>SUM(B141:B143)</f>
        <v>998209.00048000005</v>
      </c>
      <c r="C144" s="82">
        <f>SUM(C141:C143)</f>
        <v>92379912.550400004</v>
      </c>
      <c r="D144" s="98">
        <f>IFERROR(((B144/C144)-1)*100,IF(B144+C144&lt;&gt;0,100,0))</f>
        <v>-98.919452321482325</v>
      </c>
      <c r="E144" s="82">
        <f>SUM(E141:E143)</f>
        <v>588244414.55788004</v>
      </c>
      <c r="F144" s="82">
        <f>SUM(F141:F143)</f>
        <v>629351398.68614006</v>
      </c>
      <c r="G144" s="98">
        <f>IFERROR(((E144/F144)-1)*100,IF(E144+F144&lt;&gt;0,100,0))</f>
        <v>-6.5316426108016357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39529.4</v>
      </c>
      <c r="C147" s="66">
        <v>61568.970609999997</v>
      </c>
      <c r="D147" s="98">
        <f>IFERROR(((B147/C147)-1)*100,IF(B147+C147&lt;&gt;0,100,0))</f>
        <v>-35.796555296671372</v>
      </c>
      <c r="E147" s="66">
        <v>506610.10683</v>
      </c>
      <c r="F147" s="66">
        <v>609084.00581999996</v>
      </c>
      <c r="G147" s="98">
        <f>IFERROR(((E147/F147)-1)*100,IF(E147+F147&lt;&gt;0,100,0))</f>
        <v>-16.824263650141489</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39529.4</v>
      </c>
      <c r="C149" s="82">
        <f>SUM(C147:C148)</f>
        <v>61568.970609999997</v>
      </c>
      <c r="D149" s="98">
        <f>IFERROR(((B149/C149)-1)*100,IF(B149+C149&lt;&gt;0,100,0))</f>
        <v>-35.796555296671372</v>
      </c>
      <c r="E149" s="82">
        <f>SUM(E147:E148)</f>
        <v>506610.10683</v>
      </c>
      <c r="F149" s="82">
        <f>SUM(F147:F148)</f>
        <v>609084.00581999996</v>
      </c>
      <c r="G149" s="98">
        <f>IFERROR(((E149/F149)-1)*100,IF(E149+F149&lt;&gt;0,100,0))</f>
        <v>-16.824263650141489</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1017229</v>
      </c>
      <c r="C153" s="66">
        <v>979794</v>
      </c>
      <c r="D153" s="98">
        <f>IFERROR(((B153/C153)-1)*100,IF(B153+C153&lt;&gt;0,100,0))</f>
        <v>3.8207010861466717</v>
      </c>
      <c r="E153" s="78"/>
      <c r="F153" s="78"/>
      <c r="G153" s="65"/>
    </row>
    <row r="154" spans="1:7" s="16" customFormat="1" ht="12" x14ac:dyDescent="0.2">
      <c r="A154" s="79" t="s">
        <v>74</v>
      </c>
      <c r="B154" s="67">
        <v>1717</v>
      </c>
      <c r="C154" s="66">
        <v>1883</v>
      </c>
      <c r="D154" s="98">
        <f>IFERROR(((B154/C154)-1)*100,IF(B154+C154&lt;&gt;0,100,0))</f>
        <v>-8.8157195963887389</v>
      </c>
      <c r="E154" s="78"/>
      <c r="F154" s="78"/>
      <c r="G154" s="65"/>
    </row>
    <row r="155" spans="1:7" s="28" customFormat="1" ht="12" x14ac:dyDescent="0.2">
      <c r="A155" s="81" t="s">
        <v>34</v>
      </c>
      <c r="B155" s="82">
        <f>SUM(B152:B154)</f>
        <v>1049417</v>
      </c>
      <c r="C155" s="82">
        <f>SUM(C152:C154)</f>
        <v>981677</v>
      </c>
      <c r="D155" s="98">
        <f>IFERROR(((B155/C155)-1)*100,IF(B155+C155&lt;&gt;0,100,0))</f>
        <v>6.9004367016849644</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108556</v>
      </c>
      <c r="C158" s="66">
        <v>275091</v>
      </c>
      <c r="D158" s="98">
        <f>IFERROR(((B158/C158)-1)*100,IF(B158+C158&lt;&gt;0,100,0))</f>
        <v>-60.53814919426663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108556</v>
      </c>
      <c r="C160" s="82">
        <f>SUM(C158:C159)</f>
        <v>275091</v>
      </c>
      <c r="D160" s="98">
        <f>IFERROR(((B160/C160)-1)*100,IF(B160+C160&lt;&gt;0,100,0))</f>
        <v>-60.53814919426663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8889</v>
      </c>
      <c r="C168" s="113">
        <v>7052</v>
      </c>
      <c r="D168" s="111">
        <f>IFERROR(((B168/C168)-1)*100,IF(B168+C168&lt;&gt;0,100,0))</f>
        <v>26.049347702779357</v>
      </c>
      <c r="E168" s="113">
        <v>166128</v>
      </c>
      <c r="F168" s="113">
        <v>181685</v>
      </c>
      <c r="G168" s="111">
        <f>IFERROR(((E168/F168)-1)*100,IF(E168+F168&lt;&gt;0,100,0))</f>
        <v>-8.562622120703411</v>
      </c>
    </row>
    <row r="169" spans="1:7" x14ac:dyDescent="0.2">
      <c r="A169" s="101" t="s">
        <v>32</v>
      </c>
      <c r="B169" s="112">
        <v>71355</v>
      </c>
      <c r="C169" s="113">
        <v>60389</v>
      </c>
      <c r="D169" s="111">
        <f t="shared" ref="D169:D171" si="5">IFERROR(((B169/C169)-1)*100,IF(B169+C169&lt;&gt;0,100,0))</f>
        <v>18.158936230108136</v>
      </c>
      <c r="E169" s="113">
        <v>1154042</v>
      </c>
      <c r="F169" s="113">
        <v>1072484</v>
      </c>
      <c r="G169" s="111">
        <f>IFERROR(((E169/F169)-1)*100,IF(E169+F169&lt;&gt;0,100,0))</f>
        <v>7.6045889728891147</v>
      </c>
    </row>
    <row r="170" spans="1:7" x14ac:dyDescent="0.2">
      <c r="A170" s="101" t="s">
        <v>92</v>
      </c>
      <c r="B170" s="112">
        <v>25342890</v>
      </c>
      <c r="C170" s="113">
        <v>16310892</v>
      </c>
      <c r="D170" s="111">
        <f t="shared" si="5"/>
        <v>55.374028593899105</v>
      </c>
      <c r="E170" s="113">
        <v>376872759</v>
      </c>
      <c r="F170" s="113">
        <v>280127715</v>
      </c>
      <c r="G170" s="111">
        <f>IFERROR(((E170/F170)-1)*100,IF(E170+F170&lt;&gt;0,100,0))</f>
        <v>34.536048673370281</v>
      </c>
    </row>
    <row r="171" spans="1:7" x14ac:dyDescent="0.2">
      <c r="A171" s="101" t="s">
        <v>93</v>
      </c>
      <c r="B171" s="112">
        <v>130176</v>
      </c>
      <c r="C171" s="113">
        <v>137962</v>
      </c>
      <c r="D171" s="111">
        <f t="shared" si="5"/>
        <v>-5.6435830156129967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475</v>
      </c>
      <c r="C174" s="113">
        <v>282</v>
      </c>
      <c r="D174" s="111">
        <f t="shared" ref="D174:D177" si="6">IFERROR(((B174/C174)-1)*100,IF(B174+C174&lt;&gt;0,100,0))</f>
        <v>68.439716312056746</v>
      </c>
      <c r="E174" s="113">
        <v>7725</v>
      </c>
      <c r="F174" s="113">
        <v>8687</v>
      </c>
      <c r="G174" s="111">
        <f t="shared" ref="G174" si="7">IFERROR(((E174/F174)-1)*100,IF(E174+F174&lt;&gt;0,100,0))</f>
        <v>-11.074018648555317</v>
      </c>
    </row>
    <row r="175" spans="1:7" x14ac:dyDescent="0.2">
      <c r="A175" s="101" t="s">
        <v>32</v>
      </c>
      <c r="B175" s="112">
        <v>10371</v>
      </c>
      <c r="C175" s="113">
        <v>3573</v>
      </c>
      <c r="D175" s="111">
        <f t="shared" si="6"/>
        <v>190.26028547439128</v>
      </c>
      <c r="E175" s="113">
        <v>107534</v>
      </c>
      <c r="F175" s="113">
        <v>93164</v>
      </c>
      <c r="G175" s="111">
        <f t="shared" ref="G175" si="8">IFERROR(((E175/F175)-1)*100,IF(E175+F175&lt;&gt;0,100,0))</f>
        <v>15.424412863337778</v>
      </c>
    </row>
    <row r="176" spans="1:7" x14ac:dyDescent="0.2">
      <c r="A176" s="101" t="s">
        <v>92</v>
      </c>
      <c r="B176" s="112">
        <v>145964</v>
      </c>
      <c r="C176" s="113">
        <v>17194</v>
      </c>
      <c r="D176" s="111">
        <f t="shared" si="6"/>
        <v>748.92404327090856</v>
      </c>
      <c r="E176" s="113">
        <v>2040572</v>
      </c>
      <c r="F176" s="113">
        <v>764213</v>
      </c>
      <c r="G176" s="111">
        <f t="shared" ref="G176" si="9">IFERROR(((E176/F176)-1)*100,IF(E176+F176&lt;&gt;0,100,0))</f>
        <v>167.01613293675979</v>
      </c>
    </row>
    <row r="177" spans="1:7" x14ac:dyDescent="0.2">
      <c r="A177" s="101" t="s">
        <v>93</v>
      </c>
      <c r="B177" s="112">
        <v>56065</v>
      </c>
      <c r="C177" s="113">
        <v>40904</v>
      </c>
      <c r="D177" s="111">
        <f t="shared" si="6"/>
        <v>37.064834734989248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2021-05-17T06:21:33Z</dcterms:modified>
</cp:coreProperties>
</file>