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uyoM\Desktop\"/>
    </mc:Choice>
  </mc:AlternateContent>
  <xr:revisionPtr revIDLastSave="0" documentId="13_ncr:1_{DA97D903-DA9B-43F1-B62C-7EC0E6066483}" xr6:coauthVersionLast="47" xr6:coauthVersionMax="47" xr10:uidLastSave="{00000000-0000-0000-0000-000000000000}"/>
  <bookViews>
    <workbookView xWindow="28680" yWindow="-120" windowWidth="24240" windowHeight="13140" xr2:uid="{00000000-000D-0000-FFFF-FFFF00000000}"/>
  </bookViews>
  <sheets>
    <sheet name="Outloading Unavailability" sheetId="1" r:id="rId1"/>
    <sheet name="Lookups" sheetId="2" state="hidden" r:id="rId2"/>
  </sheets>
  <definedNames>
    <definedName name="AFG">Lookups!$F$2:$F$88</definedName>
    <definedName name="ALM">Lookups!$H$2</definedName>
    <definedName name="BFG">Lookups!$J$2</definedName>
    <definedName name="BKB">Lookups!$L$2:$L$10</definedName>
    <definedName name="CFC">Lookups!#REF!</definedName>
    <definedName name="GWK">Lookups!$N$2:$N$7</definedName>
    <definedName name="KAA">Lookups!$P$2:$P$15</definedName>
    <definedName name="KSM">Lookups!$R$2</definedName>
    <definedName name="NWK">Lookups!$T$2:$T$35</definedName>
    <definedName name="OAB">Lookups!$V$2:$V$16</definedName>
    <definedName name="Operator">Lookups!$D$2:$D$17</definedName>
    <definedName name="OVK">Lookups!$X$2:$X$13</definedName>
    <definedName name="Reasons">Table5[Reasons]</definedName>
    <definedName name="SCH">Lookups!$Z$2</definedName>
    <definedName name="SOM">Lookups!#REF!</definedName>
    <definedName name="SSK">Lookups!$AB$2:$AB$12</definedName>
    <definedName name="SWK">Lookups!$AF$2:$AF$71</definedName>
    <definedName name="TWK">Lookups!$AH$2:$AH$4</definedName>
    <definedName name="VRY">Lookups!$AJ$2:$AJ$22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ET4" i="1" l="1"/>
  <c r="XET5" i="1"/>
  <c r="XET6" i="1"/>
  <c r="XET7" i="1"/>
  <c r="XET8" i="1"/>
  <c r="XET9" i="1"/>
  <c r="XET10" i="1"/>
  <c r="XET11" i="1"/>
  <c r="XET12" i="1"/>
  <c r="XET13" i="1"/>
  <c r="XET14" i="1"/>
  <c r="XET15" i="1"/>
  <c r="XET16" i="1"/>
  <c r="XET17" i="1"/>
  <c r="XET18" i="1"/>
  <c r="XET36" i="1"/>
  <c r="XET37" i="1"/>
  <c r="XET38" i="1"/>
  <c r="XET41" i="1"/>
  <c r="XET56" i="1"/>
  <c r="XET57" i="1"/>
  <c r="XET58" i="1"/>
  <c r="XET59" i="1"/>
  <c r="XET60" i="1"/>
  <c r="XET61" i="1"/>
  <c r="XET62" i="1"/>
  <c r="XET63" i="1"/>
  <c r="XET64" i="1"/>
  <c r="XET65" i="1"/>
  <c r="XET66" i="1"/>
  <c r="XET67" i="1"/>
  <c r="XET68" i="1"/>
  <c r="XET69" i="1"/>
  <c r="XET70" i="1"/>
  <c r="XET71" i="1"/>
  <c r="XET72" i="1"/>
  <c r="XET73" i="1"/>
  <c r="XET74" i="1"/>
  <c r="XET75" i="1"/>
  <c r="XET76" i="1"/>
  <c r="XET77" i="1"/>
  <c r="XET78" i="1"/>
  <c r="XET79" i="1"/>
  <c r="XET80" i="1"/>
  <c r="XET81" i="1"/>
  <c r="XET82" i="1"/>
  <c r="XET83" i="1"/>
  <c r="XET84" i="1"/>
  <c r="XET85" i="1"/>
  <c r="XET86" i="1"/>
  <c r="XET87" i="1"/>
  <c r="XET88" i="1"/>
  <c r="XET89" i="1"/>
  <c r="XET90" i="1"/>
  <c r="XET91" i="1"/>
  <c r="XET92" i="1"/>
  <c r="XET93" i="1"/>
  <c r="XET94" i="1"/>
  <c r="XET95" i="1"/>
  <c r="XET96" i="1"/>
  <c r="XET97" i="1"/>
  <c r="XET98" i="1"/>
  <c r="XET99" i="1"/>
  <c r="XET100" i="1"/>
  <c r="XET101" i="1"/>
  <c r="XET102" i="1"/>
  <c r="XET103" i="1"/>
  <c r="XET104" i="1"/>
  <c r="XET105" i="1"/>
  <c r="XET106" i="1"/>
  <c r="XET107" i="1"/>
  <c r="XET108" i="1"/>
  <c r="XET109" i="1"/>
  <c r="XET110" i="1"/>
  <c r="XET111" i="1"/>
  <c r="XFB4" i="1"/>
  <c r="XFB5" i="1"/>
  <c r="XFB6" i="1"/>
  <c r="XFB7" i="1"/>
  <c r="XFB8" i="1"/>
  <c r="XFB9" i="1"/>
  <c r="XFB10" i="1"/>
  <c r="XFB11" i="1"/>
  <c r="XFB12" i="1"/>
  <c r="XFB13" i="1"/>
  <c r="XFB14" i="1"/>
  <c r="XFB15" i="1"/>
  <c r="XFB16" i="1"/>
  <c r="XFB17" i="1"/>
  <c r="XFB18" i="1"/>
  <c r="XFB36" i="1"/>
  <c r="XFB37" i="1"/>
  <c r="XFB38" i="1"/>
  <c r="XFB41" i="1"/>
  <c r="XFB56" i="1"/>
  <c r="XFB57" i="1"/>
  <c r="XFB58" i="1"/>
  <c r="XFB59" i="1"/>
  <c r="XFB60" i="1"/>
  <c r="XFB61" i="1"/>
  <c r="XFB62" i="1"/>
  <c r="XFB63" i="1"/>
  <c r="XFB64" i="1"/>
  <c r="XFB65" i="1"/>
  <c r="XFB66" i="1"/>
  <c r="XFB67" i="1"/>
  <c r="XFB68" i="1"/>
  <c r="XFB69" i="1"/>
  <c r="XFB70" i="1"/>
  <c r="XFB71" i="1"/>
  <c r="XFB72" i="1"/>
  <c r="XFB73" i="1"/>
  <c r="XFB74" i="1"/>
  <c r="XFB75" i="1"/>
  <c r="XFB76" i="1"/>
  <c r="XFB77" i="1"/>
  <c r="XFB78" i="1"/>
  <c r="XFB79" i="1"/>
  <c r="XFB80" i="1"/>
  <c r="XFB81" i="1"/>
  <c r="XFB82" i="1"/>
  <c r="XFB83" i="1"/>
  <c r="XFB84" i="1"/>
  <c r="XFB85" i="1"/>
  <c r="XFB86" i="1"/>
  <c r="XFB87" i="1"/>
  <c r="XFB88" i="1"/>
  <c r="XFB89" i="1"/>
  <c r="XFB90" i="1"/>
  <c r="XFB91" i="1"/>
  <c r="XFB92" i="1"/>
  <c r="XFB93" i="1"/>
  <c r="XFB94" i="1"/>
  <c r="XFB95" i="1"/>
  <c r="XFB96" i="1"/>
  <c r="XFB97" i="1"/>
  <c r="XFB98" i="1"/>
  <c r="XFB99" i="1"/>
  <c r="XFB100" i="1"/>
  <c r="XFB101" i="1"/>
  <c r="XFB102" i="1"/>
  <c r="XFB103" i="1"/>
  <c r="XFB104" i="1"/>
  <c r="XFB105" i="1"/>
  <c r="XFB106" i="1"/>
  <c r="XFB107" i="1"/>
  <c r="XFB108" i="1"/>
  <c r="XFB109" i="1"/>
  <c r="XFB110" i="1"/>
  <c r="XFB111" i="1"/>
  <c r="XES4" i="1"/>
  <c r="XES5" i="1"/>
  <c r="XES6" i="1"/>
  <c r="XES7" i="1"/>
  <c r="XES8" i="1"/>
  <c r="XES9" i="1"/>
  <c r="XES10" i="1"/>
  <c r="XES11" i="1"/>
  <c r="XES12" i="1"/>
  <c r="XES13" i="1"/>
  <c r="XES14" i="1"/>
  <c r="XES15" i="1"/>
  <c r="XES16" i="1"/>
  <c r="XES17" i="1"/>
  <c r="XES18" i="1"/>
  <c r="XES36" i="1"/>
  <c r="XES37" i="1"/>
  <c r="XES38" i="1"/>
  <c r="XES41" i="1"/>
  <c r="XES56" i="1"/>
  <c r="XES57" i="1"/>
  <c r="XES58" i="1"/>
  <c r="XES59" i="1"/>
  <c r="XES60" i="1"/>
  <c r="XES61" i="1"/>
  <c r="XES62" i="1"/>
  <c r="XES63" i="1"/>
  <c r="XES64" i="1"/>
  <c r="XES65" i="1"/>
  <c r="XES66" i="1"/>
  <c r="XES67" i="1"/>
  <c r="XES68" i="1"/>
  <c r="XES69" i="1"/>
  <c r="XES70" i="1"/>
  <c r="XES71" i="1"/>
  <c r="XES72" i="1"/>
  <c r="XES73" i="1"/>
  <c r="XES74" i="1"/>
  <c r="XES75" i="1"/>
  <c r="XEU75" i="1" s="1"/>
  <c r="XES76" i="1"/>
  <c r="XES77" i="1"/>
  <c r="XES78" i="1"/>
  <c r="XES79" i="1"/>
  <c r="XEU79" i="1" s="1"/>
  <c r="XES80" i="1"/>
  <c r="XES81" i="1"/>
  <c r="XES82" i="1"/>
  <c r="XES83" i="1"/>
  <c r="XEU83" i="1" s="1"/>
  <c r="XES84" i="1"/>
  <c r="XES85" i="1"/>
  <c r="XES86" i="1"/>
  <c r="XES87" i="1"/>
  <c r="XES88" i="1"/>
  <c r="XES89" i="1"/>
  <c r="XES90" i="1"/>
  <c r="XES91" i="1"/>
  <c r="XES92" i="1"/>
  <c r="XES93" i="1"/>
  <c r="XES94" i="1"/>
  <c r="XES95" i="1"/>
  <c r="XEU95" i="1" s="1"/>
  <c r="XES96" i="1"/>
  <c r="XES97" i="1"/>
  <c r="XES98" i="1"/>
  <c r="XES99" i="1"/>
  <c r="XES100" i="1"/>
  <c r="XES101" i="1"/>
  <c r="XES102" i="1"/>
  <c r="XES103" i="1"/>
  <c r="XEU103" i="1" s="1"/>
  <c r="XES104" i="1"/>
  <c r="XES105" i="1"/>
  <c r="XES106" i="1"/>
  <c r="XES107" i="1"/>
  <c r="XES108" i="1"/>
  <c r="XES109" i="1"/>
  <c r="XES110" i="1"/>
  <c r="XES111" i="1"/>
  <c r="XEU59" i="1" l="1"/>
  <c r="XEU15" i="1"/>
  <c r="XEU11" i="1"/>
  <c r="XEU7" i="1"/>
  <c r="XEU106" i="1"/>
  <c r="XEU98" i="1"/>
  <c r="XEU90" i="1"/>
  <c r="XEU82" i="1"/>
  <c r="XEU78" i="1"/>
  <c r="XEU74" i="1"/>
  <c r="XEU70" i="1"/>
  <c r="XEU66" i="1"/>
  <c r="XEU62" i="1"/>
  <c r="XEU58" i="1"/>
  <c r="XEU38" i="1"/>
  <c r="XEU14" i="1"/>
  <c r="XEU110" i="1"/>
  <c r="XEU102" i="1"/>
  <c r="XEU94" i="1"/>
  <c r="XEU86" i="1"/>
  <c r="XEU10" i="1"/>
  <c r="XEU6" i="1"/>
  <c r="XEU41" i="1"/>
  <c r="XEU37" i="1"/>
  <c r="XEU18" i="1"/>
  <c r="XEU9" i="1"/>
  <c r="XEU109" i="1"/>
  <c r="XEU93" i="1"/>
  <c r="XEU85" i="1"/>
  <c r="XEU69" i="1"/>
  <c r="XEU89" i="1"/>
  <c r="XEU81" i="1"/>
  <c r="XEU108" i="1"/>
  <c r="XEU104" i="1"/>
  <c r="XEU100" i="1"/>
  <c r="XEU96" i="1"/>
  <c r="XEU92" i="1"/>
  <c r="XEU88" i="1"/>
  <c r="XEU84" i="1"/>
  <c r="XEU80" i="1"/>
  <c r="XEU76" i="1"/>
  <c r="XEU72" i="1"/>
  <c r="XEU68" i="1"/>
  <c r="XEU64" i="1"/>
  <c r="XEU60" i="1"/>
  <c r="XEU56" i="1"/>
  <c r="XEU36" i="1"/>
  <c r="XEU16" i="1"/>
  <c r="XEU12" i="1"/>
  <c r="XEU8" i="1"/>
  <c r="XEU5" i="1"/>
  <c r="XEU4" i="1"/>
  <c r="XEU105" i="1"/>
  <c r="XEU97" i="1"/>
  <c r="XEU73" i="1"/>
  <c r="XEU65" i="1"/>
  <c r="XEU57" i="1"/>
  <c r="XEU17" i="1"/>
  <c r="XEU101" i="1"/>
  <c r="XEU77" i="1"/>
  <c r="XEU61" i="1"/>
  <c r="XEU13" i="1"/>
  <c r="XEU111" i="1"/>
  <c r="XEU107" i="1"/>
  <c r="XEU99" i="1"/>
  <c r="XEU91" i="1"/>
  <c r="XEU87" i="1"/>
  <c r="XEU71" i="1"/>
  <c r="XEU67" i="1"/>
  <c r="XEU63" i="1"/>
  <c r="B2" i="1" l="1"/>
  <c r="XEZ4" i="1" l="1"/>
  <c r="XEZ5" i="1"/>
  <c r="XEZ6" i="1"/>
  <c r="XEZ7" i="1"/>
  <c r="XEZ8" i="1"/>
  <c r="XEZ9" i="1"/>
  <c r="XEZ10" i="1"/>
  <c r="XEZ11" i="1"/>
  <c r="XEZ12" i="1"/>
  <c r="XEZ13" i="1"/>
  <c r="XEZ14" i="1"/>
  <c r="XEZ15" i="1"/>
  <c r="XEZ16" i="1"/>
  <c r="XEZ17" i="1"/>
  <c r="XEZ18" i="1"/>
  <c r="XEZ36" i="1"/>
  <c r="XEZ37" i="1"/>
  <c r="XEZ38" i="1"/>
  <c r="XEZ41" i="1"/>
  <c r="XEZ56" i="1"/>
  <c r="XEZ57" i="1"/>
  <c r="XEZ58" i="1"/>
  <c r="XEZ59" i="1"/>
  <c r="XEZ60" i="1"/>
  <c r="XEZ61" i="1"/>
  <c r="XEZ62" i="1"/>
  <c r="XEZ63" i="1"/>
  <c r="XEZ64" i="1"/>
  <c r="XEZ65" i="1"/>
  <c r="XEZ66" i="1"/>
  <c r="XEZ67" i="1"/>
  <c r="XEZ68" i="1"/>
  <c r="XEZ69" i="1"/>
  <c r="XEZ70" i="1"/>
  <c r="XEZ71" i="1"/>
  <c r="XEZ72" i="1"/>
  <c r="XEZ73" i="1"/>
  <c r="XEZ74" i="1"/>
  <c r="XEZ75" i="1"/>
  <c r="XEZ76" i="1"/>
  <c r="XEZ77" i="1"/>
  <c r="XEZ78" i="1"/>
  <c r="XEZ79" i="1"/>
  <c r="XEZ80" i="1"/>
  <c r="XEZ81" i="1"/>
  <c r="XEZ82" i="1"/>
  <c r="XEZ83" i="1"/>
  <c r="XEZ84" i="1"/>
  <c r="XEZ85" i="1"/>
  <c r="XEZ86" i="1"/>
  <c r="XEZ87" i="1"/>
  <c r="XEZ88" i="1"/>
  <c r="XEZ89" i="1"/>
  <c r="XEZ90" i="1"/>
  <c r="XEZ91" i="1"/>
  <c r="XEZ92" i="1"/>
  <c r="XEZ93" i="1"/>
  <c r="XEZ94" i="1"/>
  <c r="XEZ95" i="1"/>
  <c r="XEZ96" i="1"/>
  <c r="XEZ97" i="1"/>
  <c r="XEZ98" i="1"/>
  <c r="XEZ99" i="1"/>
  <c r="XEZ100" i="1"/>
  <c r="XEZ101" i="1"/>
  <c r="XEZ102" i="1"/>
  <c r="XEZ103" i="1"/>
  <c r="XEZ104" i="1"/>
  <c r="XEZ105" i="1"/>
  <c r="XEZ106" i="1"/>
  <c r="XEZ107" i="1"/>
  <c r="XEZ108" i="1"/>
  <c r="XEZ109" i="1"/>
  <c r="XEZ110" i="1"/>
  <c r="XEZ111" i="1"/>
  <c r="XEY4" i="1"/>
  <c r="XEY5" i="1"/>
  <c r="XEY6" i="1"/>
  <c r="XEY7" i="1"/>
  <c r="XEY8" i="1"/>
  <c r="XEY9" i="1"/>
  <c r="XEY10" i="1"/>
  <c r="XEY11" i="1"/>
  <c r="XEY12" i="1"/>
  <c r="XEY13" i="1"/>
  <c r="XEY14" i="1"/>
  <c r="XEY15" i="1"/>
  <c r="XEY16" i="1"/>
  <c r="XEY17" i="1"/>
  <c r="XEY18" i="1"/>
  <c r="XEY36" i="1"/>
  <c r="XEY37" i="1"/>
  <c r="XEY38" i="1"/>
  <c r="XEY41" i="1"/>
  <c r="XEY56" i="1"/>
  <c r="XEY57" i="1"/>
  <c r="XEY58" i="1"/>
  <c r="XEY59" i="1"/>
  <c r="XEY60" i="1"/>
  <c r="XEY61" i="1"/>
  <c r="XEY62" i="1"/>
  <c r="XEY63" i="1"/>
  <c r="XEY64" i="1"/>
  <c r="XEY65" i="1"/>
  <c r="XEY66" i="1"/>
  <c r="XEY67" i="1"/>
  <c r="XEY68" i="1"/>
  <c r="XEY69" i="1"/>
  <c r="XEY70" i="1"/>
  <c r="XEY71" i="1"/>
  <c r="XEY72" i="1"/>
  <c r="XEY73" i="1"/>
  <c r="XEY74" i="1"/>
  <c r="XEY75" i="1"/>
  <c r="XEY76" i="1"/>
  <c r="XEY77" i="1"/>
  <c r="XEY78" i="1"/>
  <c r="XEY79" i="1"/>
  <c r="XEY80" i="1"/>
  <c r="XEY81" i="1"/>
  <c r="XEY82" i="1"/>
  <c r="XEY83" i="1"/>
  <c r="XEY84" i="1"/>
  <c r="XEY85" i="1"/>
  <c r="XEY86" i="1"/>
  <c r="XEY87" i="1"/>
  <c r="XEY88" i="1"/>
  <c r="XEY89" i="1"/>
  <c r="XEY90" i="1"/>
  <c r="XEY91" i="1"/>
  <c r="XEY92" i="1"/>
  <c r="XEY93" i="1"/>
  <c r="XEY94" i="1"/>
  <c r="XEY95" i="1"/>
  <c r="XEY96" i="1"/>
  <c r="XEY97" i="1"/>
  <c r="XEY98" i="1"/>
  <c r="XEY99" i="1"/>
  <c r="XEY100" i="1"/>
  <c r="XEY101" i="1"/>
  <c r="XEY102" i="1"/>
  <c r="XEY103" i="1"/>
  <c r="XEY104" i="1"/>
  <c r="XEY105" i="1"/>
  <c r="XEY106" i="1"/>
  <c r="XEY107" i="1"/>
  <c r="XEY108" i="1"/>
  <c r="XEY109" i="1"/>
  <c r="XEY110" i="1"/>
  <c r="XEY111" i="1"/>
  <c r="XEX4" i="1"/>
  <c r="XEX5" i="1"/>
  <c r="XEX6" i="1"/>
  <c r="XEX7" i="1"/>
  <c r="XEX8" i="1"/>
  <c r="XEX9" i="1"/>
  <c r="XEX10" i="1"/>
  <c r="XEX11" i="1"/>
  <c r="XEX12" i="1"/>
  <c r="XEX13" i="1"/>
  <c r="XEX14" i="1"/>
  <c r="XEX15" i="1"/>
  <c r="XEX16" i="1"/>
  <c r="XEX17" i="1"/>
  <c r="XEX18" i="1"/>
  <c r="XEX36" i="1"/>
  <c r="XEX37" i="1"/>
  <c r="XEX38" i="1"/>
  <c r="XEX41" i="1"/>
  <c r="XEX56" i="1"/>
  <c r="XEX57" i="1"/>
  <c r="XEX58" i="1"/>
  <c r="XEX59" i="1"/>
  <c r="XEX60" i="1"/>
  <c r="XEX61" i="1"/>
  <c r="XEX62" i="1"/>
  <c r="XEX63" i="1"/>
  <c r="XEX64" i="1"/>
  <c r="XEX65" i="1"/>
  <c r="XEX66" i="1"/>
  <c r="XEX67" i="1"/>
  <c r="XEX68" i="1"/>
  <c r="XEX69" i="1"/>
  <c r="XEX70" i="1"/>
  <c r="XEX71" i="1"/>
  <c r="XEX72" i="1"/>
  <c r="XEX73" i="1"/>
  <c r="XEX74" i="1"/>
  <c r="XEX75" i="1"/>
  <c r="XEX76" i="1"/>
  <c r="XEX77" i="1"/>
  <c r="XEX78" i="1"/>
  <c r="XEX79" i="1"/>
  <c r="XEX80" i="1"/>
  <c r="XEX81" i="1"/>
  <c r="XEX82" i="1"/>
  <c r="XEX83" i="1"/>
  <c r="XEX84" i="1"/>
  <c r="XEX85" i="1"/>
  <c r="XEX86" i="1"/>
  <c r="XEX87" i="1"/>
  <c r="XEX88" i="1"/>
  <c r="XEX89" i="1"/>
  <c r="XEX90" i="1"/>
  <c r="XEX91" i="1"/>
  <c r="XEX92" i="1"/>
  <c r="XEX93" i="1"/>
  <c r="XEX94" i="1"/>
  <c r="XEX95" i="1"/>
  <c r="XEX96" i="1"/>
  <c r="XEX97" i="1"/>
  <c r="XEX98" i="1"/>
  <c r="XEX99" i="1"/>
  <c r="XEX100" i="1"/>
  <c r="XEX101" i="1"/>
  <c r="XEX102" i="1"/>
  <c r="XEX103" i="1"/>
  <c r="XEX104" i="1"/>
  <c r="XEX105" i="1"/>
  <c r="XEX106" i="1"/>
  <c r="XEX107" i="1"/>
  <c r="XEX108" i="1"/>
  <c r="XEX109" i="1"/>
  <c r="XEX110" i="1"/>
  <c r="XEX111" i="1"/>
  <c r="E2" i="1" l="1"/>
  <c r="F2" i="1"/>
  <c r="XFD4" i="1"/>
  <c r="XFD5" i="1"/>
  <c r="XFD6" i="1"/>
  <c r="XFD7" i="1"/>
  <c r="XFD8" i="1"/>
  <c r="XFD9" i="1"/>
  <c r="XFD10" i="1"/>
  <c r="XFD11" i="1"/>
  <c r="XFD12" i="1"/>
  <c r="XFD13" i="1"/>
  <c r="XFD14" i="1"/>
  <c r="XFD15" i="1"/>
  <c r="XFD16" i="1"/>
  <c r="XFD17" i="1"/>
  <c r="XFD18" i="1"/>
  <c r="XFD36" i="1"/>
  <c r="XFD37" i="1"/>
  <c r="XFD38" i="1"/>
  <c r="XFD41" i="1"/>
  <c r="XFD56" i="1"/>
  <c r="XFD57" i="1"/>
  <c r="XFD58" i="1"/>
  <c r="XFD59" i="1"/>
  <c r="XFD60" i="1"/>
  <c r="XFD61" i="1"/>
  <c r="XFD62" i="1"/>
  <c r="XFD63" i="1"/>
  <c r="XFD64" i="1"/>
  <c r="XFD65" i="1"/>
  <c r="XFD66" i="1"/>
  <c r="XFD67" i="1"/>
  <c r="XFD68" i="1"/>
  <c r="XFD69" i="1"/>
  <c r="XFD70" i="1"/>
  <c r="XFD71" i="1"/>
  <c r="XFD72" i="1"/>
  <c r="XFD73" i="1"/>
  <c r="XFD74" i="1"/>
  <c r="XFD75" i="1"/>
  <c r="XFD76" i="1"/>
  <c r="XFD77" i="1"/>
  <c r="XFD78" i="1"/>
  <c r="XFD79" i="1"/>
  <c r="XFD80" i="1"/>
  <c r="XFD81" i="1"/>
  <c r="XFD82" i="1"/>
  <c r="XFD83" i="1"/>
  <c r="XFD84" i="1"/>
  <c r="XFD85" i="1"/>
  <c r="XFD86" i="1"/>
  <c r="XFD87" i="1"/>
  <c r="XFD88" i="1"/>
  <c r="XFD89" i="1"/>
  <c r="XFD90" i="1"/>
  <c r="XFD91" i="1"/>
  <c r="XFD92" i="1"/>
  <c r="XFD93" i="1"/>
  <c r="XFD94" i="1"/>
  <c r="XFD95" i="1"/>
  <c r="XFD96" i="1"/>
  <c r="XFD97" i="1"/>
  <c r="XFD98" i="1"/>
  <c r="XFD99" i="1"/>
  <c r="XFD100" i="1"/>
  <c r="XFD101" i="1"/>
  <c r="XFD102" i="1"/>
  <c r="XFD103" i="1"/>
  <c r="XFD104" i="1"/>
  <c r="XFD105" i="1"/>
  <c r="XFD106" i="1"/>
  <c r="XFD107" i="1"/>
  <c r="XFD108" i="1"/>
  <c r="XFD109" i="1"/>
  <c r="XFD110" i="1"/>
  <c r="XFD111" i="1"/>
  <c r="G2" i="1" l="1"/>
  <c r="XFA77" i="1"/>
  <c r="XEV82" i="1"/>
  <c r="XEV79" i="1"/>
  <c r="XEV89" i="1"/>
  <c r="XEV95" i="1"/>
  <c r="XEV109" i="1"/>
  <c r="XFA69" i="1"/>
  <c r="XEV87" i="1"/>
  <c r="XEV63" i="1"/>
  <c r="XEV8" i="1"/>
  <c r="XFA89" i="1"/>
  <c r="XFA18" i="1"/>
  <c r="XFA56" i="1"/>
  <c r="XEV107" i="1"/>
  <c r="XEV60" i="1"/>
  <c r="XEV17" i="1"/>
  <c r="XFA14" i="1"/>
  <c r="XFA108" i="1"/>
  <c r="XEV94" i="1"/>
  <c r="XFA71" i="1"/>
  <c r="XFA101" i="1"/>
  <c r="XFA100" i="1"/>
  <c r="XEV62" i="1"/>
  <c r="XEV77" i="1"/>
  <c r="XEV69" i="1"/>
  <c r="XFA97" i="1"/>
  <c r="XEV75" i="1"/>
  <c r="XEV108" i="1"/>
  <c r="XEV12" i="1"/>
  <c r="XEV98" i="1"/>
  <c r="XEV14" i="1"/>
  <c r="XFA102" i="1"/>
  <c r="XFA76" i="1"/>
  <c r="XEV83" i="1"/>
  <c r="XEV13" i="1"/>
  <c r="XEV81" i="1"/>
  <c r="XFA87" i="1"/>
  <c r="XFA62" i="1"/>
  <c r="XEV90" i="1"/>
  <c r="XFA110" i="1"/>
  <c r="XFA98" i="1"/>
  <c r="XEV41" i="1"/>
  <c r="XFA88" i="1"/>
  <c r="XEV99" i="1"/>
  <c r="XFA81" i="1"/>
  <c r="XEV91" i="1"/>
  <c r="XFA105" i="1"/>
  <c r="XFA86" i="1"/>
  <c r="XFA41" i="1"/>
  <c r="XEV106" i="1"/>
  <c r="XFA65" i="1"/>
  <c r="XFA6" i="1"/>
  <c r="XFA106" i="1"/>
  <c r="XFA12" i="1"/>
  <c r="XFA57" i="1"/>
  <c r="XEV9" i="1"/>
  <c r="XEV16" i="1"/>
  <c r="XFA8" i="1"/>
  <c r="XEV104" i="1"/>
  <c r="XFA7" i="1"/>
  <c r="XEV7" i="1"/>
  <c r="XEV58" i="1"/>
  <c r="XEV78" i="1"/>
  <c r="XEV5" i="1"/>
  <c r="XFA75" i="1"/>
  <c r="XEV66" i="1"/>
  <c r="XFA83" i="1"/>
  <c r="XFA82" i="1"/>
  <c r="XEV70" i="1"/>
  <c r="XEV92" i="1"/>
  <c r="XFA99" i="1"/>
  <c r="XFA96" i="1"/>
  <c r="XEV4" i="1"/>
  <c r="XFA72" i="1"/>
  <c r="XFA111" i="1"/>
  <c r="XEV56" i="1"/>
  <c r="XEV59" i="1"/>
  <c r="XFA104" i="1"/>
  <c r="XFA91" i="1"/>
  <c r="XFA73" i="1"/>
  <c r="XFA103" i="1"/>
  <c r="XEV102" i="1"/>
  <c r="XFA37" i="1"/>
  <c r="XEV68" i="1"/>
  <c r="XFA13" i="1"/>
  <c r="XFA60" i="1"/>
  <c r="XFA84" i="1"/>
  <c r="XEV93" i="1"/>
  <c r="XFA80" i="1"/>
  <c r="XEV111" i="1"/>
  <c r="XFA63" i="1"/>
  <c r="XFA107" i="1"/>
  <c r="XFA70" i="1"/>
  <c r="XEV84" i="1"/>
  <c r="XFA78" i="1"/>
  <c r="XEV38" i="1"/>
  <c r="XFA9" i="1"/>
  <c r="XFA17" i="1"/>
  <c r="XEV96" i="1"/>
  <c r="XFA66" i="1"/>
  <c r="XEV15" i="1"/>
  <c r="XFA74" i="1"/>
  <c r="XEV86" i="1"/>
  <c r="XEV65" i="1"/>
  <c r="XFA94" i="1"/>
  <c r="XEV103" i="1"/>
  <c r="XEV61" i="1"/>
  <c r="XEV88" i="1"/>
  <c r="XEV105" i="1"/>
  <c r="XEV18" i="1"/>
  <c r="XEV73" i="1"/>
  <c r="XEV6" i="1"/>
  <c r="XFA68" i="1"/>
  <c r="XFA38" i="1"/>
  <c r="XEV100" i="1"/>
  <c r="XEV64" i="1"/>
  <c r="XFA64" i="1"/>
  <c r="XFA58" i="1"/>
  <c r="XEV37" i="1"/>
  <c r="XFA93" i="1"/>
  <c r="XEV110" i="1"/>
  <c r="XFA15" i="1"/>
  <c r="XEV74" i="1"/>
  <c r="XFA59" i="1"/>
  <c r="XEV57" i="1"/>
  <c r="XFA4" i="1"/>
  <c r="XFA79" i="1"/>
  <c r="XFA85" i="1"/>
  <c r="XFA10" i="1"/>
  <c r="XFA90" i="1"/>
  <c r="XEV85" i="1"/>
  <c r="XFA92" i="1"/>
  <c r="XEV97" i="1"/>
  <c r="XFA61" i="1"/>
  <c r="XFA67" i="1"/>
  <c r="XEV36" i="1"/>
  <c r="XFA5" i="1"/>
  <c r="XFA95" i="1"/>
  <c r="XEV76" i="1"/>
  <c r="XEV80" i="1"/>
  <c r="XEV72" i="1"/>
  <c r="XFA11" i="1"/>
  <c r="XEV101" i="1"/>
  <c r="XFA16" i="1"/>
  <c r="XEV11" i="1"/>
  <c r="XFA36" i="1"/>
  <c r="XEV67" i="1"/>
  <c r="XFA109" i="1"/>
  <c r="XEV71" i="1"/>
  <c r="XEV10" i="1"/>
  <c r="D2" i="1" l="1"/>
  <c r="C2" i="1"/>
</calcChain>
</file>

<file path=xl/sharedStrings.xml><?xml version="1.0" encoding="utf-8"?>
<sst xmlns="http://schemas.openxmlformats.org/spreadsheetml/2006/main" count="439" uniqueCount="358">
  <si>
    <t>_______________________________________________________________________________________________________________________________________________________________________________________________________________</t>
  </si>
  <si>
    <t>Valid</t>
  </si>
  <si>
    <t>From Date</t>
  </si>
  <si>
    <t>To Date</t>
  </si>
  <si>
    <t>Column1</t>
  </si>
  <si>
    <t>Column2</t>
  </si>
  <si>
    <t>Operator_only_blank</t>
  </si>
  <si>
    <t>Others_Blank</t>
  </si>
  <si>
    <t>Operator_Blank</t>
  </si>
  <si>
    <t>chk_Reason</t>
  </si>
  <si>
    <t>Reason_Blank</t>
  </si>
  <si>
    <t>FromDate_Blank</t>
  </si>
  <si>
    <t>Todate_Blank</t>
  </si>
  <si>
    <t>chkloc</t>
  </si>
  <si>
    <t>Loc_Blank</t>
  </si>
  <si>
    <t>Valid Reason</t>
  </si>
  <si>
    <t>Valid Comment</t>
  </si>
  <si>
    <t>SWK</t>
  </si>
  <si>
    <t>Wolwehoek</t>
  </si>
  <si>
    <t>No Out-Loading. Scheduled Maintenance.</t>
  </si>
  <si>
    <t xml:space="preserve">Viljoenskroon </t>
  </si>
  <si>
    <t>No Out-Loading. Fumigation.</t>
  </si>
  <si>
    <t>NWK</t>
  </si>
  <si>
    <t>Sannieshof</t>
  </si>
  <si>
    <t>Reasons</t>
  </si>
  <si>
    <t>Operator</t>
  </si>
  <si>
    <t>AFG</t>
  </si>
  <si>
    <t>ALM</t>
  </si>
  <si>
    <t>BFG</t>
  </si>
  <si>
    <t>BKB</t>
  </si>
  <si>
    <t>GWK</t>
  </si>
  <si>
    <t>KAA</t>
  </si>
  <si>
    <t>KSM</t>
  </si>
  <si>
    <t>OAB</t>
  </si>
  <si>
    <t>OVK</t>
  </si>
  <si>
    <t>SCH</t>
  </si>
  <si>
    <t>SSK</t>
  </si>
  <si>
    <t>TWK</t>
  </si>
  <si>
    <t>VRY</t>
  </si>
  <si>
    <t>No Road Out-Loading. Road Inaccessible</t>
  </si>
  <si>
    <t>Afrikaskop</t>
  </si>
  <si>
    <t>Moorreesburg</t>
  </si>
  <si>
    <t>Bloekomhoek Depot *</t>
  </si>
  <si>
    <t>Barkley West</t>
  </si>
  <si>
    <t>Ceres</t>
  </si>
  <si>
    <t>Rustenburg Silo KSM  *</t>
  </si>
  <si>
    <t>Barberspan</t>
  </si>
  <si>
    <t>Bergrivier</t>
  </si>
  <si>
    <t>Clocolan</t>
  </si>
  <si>
    <t>Delmas</t>
  </si>
  <si>
    <t xml:space="preserve">Albertinia </t>
  </si>
  <si>
    <t xml:space="preserve">Broodsnyers </t>
  </si>
  <si>
    <t>Allanridge</t>
  </si>
  <si>
    <t>Mkondo</t>
  </si>
  <si>
    <t>Ascent</t>
  </si>
  <si>
    <t>No Out-Loading. Public Holiday</t>
  </si>
  <si>
    <t>Amersfoort*</t>
  </si>
  <si>
    <t>Bultfontein Depot  *</t>
  </si>
  <si>
    <t>Douglas</t>
  </si>
  <si>
    <t>Darling</t>
  </si>
  <si>
    <t>Bodenstein</t>
  </si>
  <si>
    <t>Bredasdorp</t>
  </si>
  <si>
    <t>Ficksburg</t>
  </si>
  <si>
    <t>Ashton</t>
  </si>
  <si>
    <t>De Milander*</t>
  </si>
  <si>
    <t>Amalia</t>
  </si>
  <si>
    <t>Panbult</t>
  </si>
  <si>
    <t>Cornelia</t>
  </si>
  <si>
    <t>Argent</t>
  </si>
  <si>
    <t>Goudkop Depot  *</t>
  </si>
  <si>
    <t>Modderrivier</t>
  </si>
  <si>
    <t>Doornkuil Bunker *</t>
  </si>
  <si>
    <t>Boons</t>
  </si>
  <si>
    <t>Caledon</t>
  </si>
  <si>
    <t>Fouriesburg</t>
  </si>
  <si>
    <t xml:space="preserve">Aureus </t>
  </si>
  <si>
    <t>Helpmekaar*</t>
  </si>
  <si>
    <t>Arlington</t>
  </si>
  <si>
    <t>Rietspruit Bunker *</t>
  </si>
  <si>
    <t>Danielsrus</t>
  </si>
  <si>
    <t>No Out-Loading. Power Outage for x Days</t>
  </si>
  <si>
    <t>Arnot</t>
  </si>
  <si>
    <t>Melkboom</t>
  </si>
  <si>
    <t>Prieska</t>
  </si>
  <si>
    <t>Eendekuil</t>
  </si>
  <si>
    <t>Bossies</t>
  </si>
  <si>
    <t>Klipdale</t>
  </si>
  <si>
    <t>Havengabrug</t>
  </si>
  <si>
    <t>Heidelberg</t>
  </si>
  <si>
    <t>Kleinhoek*</t>
  </si>
  <si>
    <t>Attie</t>
  </si>
  <si>
    <t>Frankfort</t>
  </si>
  <si>
    <t>No Out-Loading. Fatal Accident/Accident</t>
  </si>
  <si>
    <t>Bakenlaagte Bunker *</t>
  </si>
  <si>
    <t>Nutopia Depot *</t>
  </si>
  <si>
    <t xml:space="preserve">Stoffelshoek Bunker </t>
  </si>
  <si>
    <t>Gouda</t>
  </si>
  <si>
    <t>Buhrmannsdrif</t>
  </si>
  <si>
    <t>Koperfontein</t>
  </si>
  <si>
    <t>Marseilles</t>
  </si>
  <si>
    <t>Mispah</t>
  </si>
  <si>
    <t>Bamboesspruit</t>
  </si>
  <si>
    <t>No Out-Loading Today (date). Personnel Training and Drill</t>
  </si>
  <si>
    <t>Balfour</t>
  </si>
  <si>
    <t>Pampoenkraal Depot  *</t>
  </si>
  <si>
    <t>Trans Oranje</t>
  </si>
  <si>
    <t>Graafwater</t>
  </si>
  <si>
    <t>Coligny</t>
  </si>
  <si>
    <t>Koringberg</t>
  </si>
  <si>
    <t>Modderpoort</t>
  </si>
  <si>
    <t>Karringmelkrivier</t>
  </si>
  <si>
    <t>Sarbyn*</t>
  </si>
  <si>
    <t>Bloemfontein</t>
  </si>
  <si>
    <t>Jim Fouche</t>
  </si>
  <si>
    <t>Silo Open Half Day on (date). Out-Loading by Arrangement Only.</t>
  </si>
  <si>
    <t>Battery</t>
  </si>
  <si>
    <t>Robertsdrift *</t>
  </si>
  <si>
    <t>Halfmanshof</t>
  </si>
  <si>
    <t>Delareyville</t>
  </si>
  <si>
    <t>Krige</t>
  </si>
  <si>
    <t>Morgenzon NC</t>
  </si>
  <si>
    <t>Krombeksrivier</t>
  </si>
  <si>
    <t>Schoongesicht*</t>
  </si>
  <si>
    <t>Bloemhof</t>
  </si>
  <si>
    <t>Lehau *</t>
  </si>
  <si>
    <t>Beestekraal</t>
  </si>
  <si>
    <t>Vlaklaagte Depot  *</t>
  </si>
  <si>
    <t>Klipheuwel</t>
  </si>
  <si>
    <t>Derby</t>
  </si>
  <si>
    <t>Leliedam</t>
  </si>
  <si>
    <t>Oranjerivier</t>
  </si>
  <si>
    <t>Protem</t>
  </si>
  <si>
    <t>Theronia</t>
  </si>
  <si>
    <t>Bothaville</t>
  </si>
  <si>
    <t>Memel</t>
  </si>
  <si>
    <t>Other unavailability reason. Please supply a comment</t>
  </si>
  <si>
    <t>Bergville</t>
  </si>
  <si>
    <t>Waterval Depot *</t>
  </si>
  <si>
    <t>Malmesbury *</t>
  </si>
  <si>
    <t>Gerdau</t>
  </si>
  <si>
    <t>Riversdale</t>
  </si>
  <si>
    <t>Vyfsusters*</t>
  </si>
  <si>
    <t>Brandfort</t>
  </si>
  <si>
    <t>Naboomspruit</t>
  </si>
  <si>
    <t>Bethal</t>
  </si>
  <si>
    <t>Winterhoek Depot  *</t>
  </si>
  <si>
    <t>Piketberg</t>
  </si>
  <si>
    <t>Halfpad</t>
  </si>
  <si>
    <t>Moravia</t>
  </si>
  <si>
    <t>Thaba Nchu</t>
  </si>
  <si>
    <t>Swellendam</t>
  </si>
  <si>
    <t>Buckingham</t>
  </si>
  <si>
    <t>Nutfield *</t>
  </si>
  <si>
    <t>Bethlehem</t>
  </si>
  <si>
    <t>Wonderfontein Depot  *</t>
  </si>
  <si>
    <t>Pools</t>
  </si>
  <si>
    <t>Hibernia **</t>
  </si>
  <si>
    <t>Napier</t>
  </si>
  <si>
    <t>Tweespruit</t>
  </si>
  <si>
    <t>Bultfontein</t>
  </si>
  <si>
    <t>Nylstroom</t>
  </si>
  <si>
    <t>Bloedrivier</t>
  </si>
  <si>
    <t>Porterville</t>
  </si>
  <si>
    <t>Kleinharts</t>
  </si>
  <si>
    <t>Ouplaas Bunker*</t>
  </si>
  <si>
    <t>Westminister</t>
  </si>
  <si>
    <t>Christiana</t>
  </si>
  <si>
    <t>Petrus Steyn</t>
  </si>
  <si>
    <t>Bloekomspruit*</t>
  </si>
  <si>
    <t>Riebeek Wes</t>
  </si>
  <si>
    <t>Koster</t>
  </si>
  <si>
    <t>De Brug</t>
  </si>
  <si>
    <t>Potgietersrus</t>
  </si>
  <si>
    <t>Brakfontein Bunker *</t>
  </si>
  <si>
    <t>Ruststasie</t>
  </si>
  <si>
    <t>Lichtenburg</t>
  </si>
  <si>
    <t>Rietpoel</t>
  </si>
  <si>
    <t>Enselspruit</t>
  </si>
  <si>
    <t>Reitz</t>
  </si>
  <si>
    <t>Brits</t>
  </si>
  <si>
    <t>Madibogo</t>
  </si>
  <si>
    <t xml:space="preserve">Lemoenskop Bunker </t>
  </si>
  <si>
    <t>Geneva</t>
  </si>
  <si>
    <t>Roedtan *</t>
  </si>
  <si>
    <t>Bronkhorstspruit</t>
  </si>
  <si>
    <t>Mareetsane</t>
  </si>
  <si>
    <t>Gottenburg *</t>
  </si>
  <si>
    <t>Settlers *</t>
  </si>
  <si>
    <t>Carolina</t>
  </si>
  <si>
    <t>NWK Kameel</t>
  </si>
  <si>
    <t>Groenebloem</t>
  </si>
  <si>
    <t>Tweeling</t>
  </si>
  <si>
    <t>Chelmsforddam Bunker*</t>
  </si>
  <si>
    <t>NWK Migdol</t>
  </si>
  <si>
    <t>Hallatshope</t>
  </si>
  <si>
    <t>Villiers</t>
  </si>
  <si>
    <t>Dannhauser</t>
  </si>
  <si>
    <t>Oppaslaagte</t>
  </si>
  <si>
    <t>Hartbeesfontein</t>
  </si>
  <si>
    <t>Vrede *</t>
  </si>
  <si>
    <t>Davel</t>
  </si>
  <si>
    <t>Ottosdal</t>
  </si>
  <si>
    <t>Hartswater</t>
  </si>
  <si>
    <t>Warden</t>
  </si>
  <si>
    <t>Delmas Bunker*</t>
  </si>
  <si>
    <t>Heilbron</t>
  </si>
  <si>
    <t>Warmbad</t>
  </si>
  <si>
    <t>Devon</t>
  </si>
  <si>
    <t>Swartruggens</t>
  </si>
  <si>
    <t>Hennenman</t>
  </si>
  <si>
    <t>Windfield</t>
  </si>
  <si>
    <t>Driefontein</t>
  </si>
  <si>
    <t>Syferbult</t>
  </si>
  <si>
    <t>Hertzogville</t>
  </si>
  <si>
    <t>Dryden</t>
  </si>
  <si>
    <t>Vermaas</t>
  </si>
  <si>
    <t>Heuningspruit</t>
  </si>
  <si>
    <t>Dundee</t>
  </si>
  <si>
    <t>Hoogte</t>
  </si>
  <si>
    <t>Eenboom Bunker*</t>
  </si>
  <si>
    <t>Hoopstad</t>
  </si>
  <si>
    <t>Eensgezindt Bunker *</t>
  </si>
  <si>
    <t>Jan Kempdorp</t>
  </si>
  <si>
    <t>Eeram</t>
  </si>
  <si>
    <t>Kingswood</t>
  </si>
  <si>
    <t>Eerstelingfontein Bunker *</t>
  </si>
  <si>
    <t>Koppies</t>
  </si>
  <si>
    <t>Eloff</t>
  </si>
  <si>
    <t>Kroonstad</t>
  </si>
  <si>
    <t>Endicott</t>
  </si>
  <si>
    <t>Leeudoringstad</t>
  </si>
  <si>
    <t>Ermelo</t>
  </si>
  <si>
    <t>Losdoorns</t>
  </si>
  <si>
    <t>Estancia</t>
  </si>
  <si>
    <t>Magogong</t>
  </si>
  <si>
    <t>Glenroy</t>
  </si>
  <si>
    <t>Makokskraal</t>
  </si>
  <si>
    <t>Goeiehoek *</t>
  </si>
  <si>
    <t>Makwassie</t>
  </si>
  <si>
    <t>Greylingstad</t>
  </si>
  <si>
    <t>Melliodora</t>
  </si>
  <si>
    <t>Grootvlei *</t>
  </si>
  <si>
    <t>Middelvlei</t>
  </si>
  <si>
    <t>Harrismith</t>
  </si>
  <si>
    <t>Mirage</t>
  </si>
  <si>
    <t>Harvard</t>
  </si>
  <si>
    <t>Mooigelee</t>
  </si>
  <si>
    <t>Hawerklip</t>
  </si>
  <si>
    <t>Oberholzer</t>
  </si>
  <si>
    <t>Hendriksvallei Bunker*</t>
  </si>
  <si>
    <t>Odendaalsrus</t>
  </si>
  <si>
    <t>Holfontein Depot*</t>
  </si>
  <si>
    <t>Petrusburg</t>
  </si>
  <si>
    <t>Holmdene</t>
  </si>
  <si>
    <t>Potchefstroom</t>
  </si>
  <si>
    <t>Kaalfontein</t>
  </si>
  <si>
    <t>Protespan</t>
  </si>
  <si>
    <t>Kaallaagte</t>
  </si>
  <si>
    <t>Raathsvlei</t>
  </si>
  <si>
    <t>Kendal</t>
  </si>
  <si>
    <t>Regina</t>
  </si>
  <si>
    <t>Kinross</t>
  </si>
  <si>
    <t>Rooiwal</t>
  </si>
  <si>
    <t>Kinross Bunker *</t>
  </si>
  <si>
    <t>Schoonspruit</t>
  </si>
  <si>
    <t>Klipfontein Bunker*</t>
  </si>
  <si>
    <t>Schuttesdraai</t>
  </si>
  <si>
    <t>Kortlaagte Bunker*</t>
  </si>
  <si>
    <t>Schweizer Reneke</t>
  </si>
  <si>
    <t>Kransfontein</t>
  </si>
  <si>
    <t>Steynsrus</t>
  </si>
  <si>
    <t>Leeuspruit *</t>
  </si>
  <si>
    <t>Strydpoort</t>
  </si>
  <si>
    <t>Leslie</t>
  </si>
  <si>
    <t>SWK Migdol</t>
  </si>
  <si>
    <t>Libertas</t>
  </si>
  <si>
    <t>Theunissen</t>
  </si>
  <si>
    <t>Lothair</t>
  </si>
  <si>
    <t>Tierfontein</t>
  </si>
  <si>
    <t>Lydenburg</t>
  </si>
  <si>
    <t>Van Tonder</t>
  </si>
  <si>
    <t>Maizefield *</t>
  </si>
  <si>
    <t>Ventersdorp</t>
  </si>
  <si>
    <t>Malansdam Bunker*</t>
  </si>
  <si>
    <t>Vierfontein</t>
  </si>
  <si>
    <t>Marble Hall *</t>
  </si>
  <si>
    <t>Marquard</t>
  </si>
  <si>
    <t>Vredefort *</t>
  </si>
  <si>
    <t>Meets</t>
  </si>
  <si>
    <t>Vryburg</t>
  </si>
  <si>
    <t>Middelburg</t>
  </si>
  <si>
    <t>Weiveld *</t>
  </si>
  <si>
    <t>Welgelee</t>
  </si>
  <si>
    <t>Monte Video</t>
  </si>
  <si>
    <t>Werda</t>
  </si>
  <si>
    <t>Morgenzon *</t>
  </si>
  <si>
    <t>Wesselsbron</t>
  </si>
  <si>
    <t>Nigel</t>
  </si>
  <si>
    <t>Willemsrust</t>
  </si>
  <si>
    <t>Northam</t>
  </si>
  <si>
    <t>Winburg *</t>
  </si>
  <si>
    <t>Ogies</t>
  </si>
  <si>
    <t>Wolmaransstad</t>
  </si>
  <si>
    <t>Overvaal *</t>
  </si>
  <si>
    <t>Palmietfontein Bunker *</t>
  </si>
  <si>
    <t>Pan</t>
  </si>
  <si>
    <t>Paulpietersburg</t>
  </si>
  <si>
    <t>Platrand</t>
  </si>
  <si>
    <t>Pretoria West</t>
  </si>
  <si>
    <t>Senekal</t>
  </si>
  <si>
    <t>Slabberts</t>
  </si>
  <si>
    <t>Standerton</t>
  </si>
  <si>
    <t>Stoffberg</t>
  </si>
  <si>
    <t>Trichardt</t>
  </si>
  <si>
    <t>Vaaldrift Bunker*</t>
  </si>
  <si>
    <t>Val</t>
  </si>
  <si>
    <t>Vlakfontein Bunker *</t>
  </si>
  <si>
    <t>Vogelvallei Bunker *</t>
  </si>
  <si>
    <t>Vryheid</t>
  </si>
  <si>
    <t>Winterton</t>
  </si>
  <si>
    <t>Winterton Bunker *</t>
  </si>
  <si>
    <t>Wonderfontein</t>
  </si>
  <si>
    <t>SWK Kameel</t>
  </si>
  <si>
    <t>Biesiesvlei</t>
  </si>
  <si>
    <t>Excelsior</t>
  </si>
  <si>
    <t>Geysdorp</t>
  </si>
  <si>
    <t>Lusthoff</t>
  </si>
  <si>
    <t>Nooitgedacht</t>
  </si>
  <si>
    <t>Rostrataville</t>
  </si>
  <si>
    <t>Grootpan</t>
  </si>
  <si>
    <t>Blaaubank</t>
  </si>
  <si>
    <t>Boschpoort</t>
  </si>
  <si>
    <t>Taaiboschpan</t>
  </si>
  <si>
    <t>Delpa</t>
  </si>
  <si>
    <t>De Vale</t>
  </si>
  <si>
    <t>Groot Saxony</t>
  </si>
  <si>
    <t>SST</t>
  </si>
  <si>
    <t>YMAZ 060 966 6829</t>
  </si>
  <si>
    <t>PL1, PR1 PN1 WHEAT 0828085349</t>
  </si>
  <si>
    <t>ALL COMMODITIES 0828083847</t>
  </si>
  <si>
    <t>SUNS 060 966 6854</t>
  </si>
  <si>
    <t>Column3</t>
  </si>
  <si>
    <t>Column4</t>
  </si>
  <si>
    <t>Column5</t>
  </si>
  <si>
    <t>Column6</t>
  </si>
  <si>
    <t>Column7</t>
  </si>
  <si>
    <t>Column8</t>
  </si>
  <si>
    <t>YMAZ 060 966 6827</t>
  </si>
  <si>
    <t>YMAZ 060 966 6848</t>
  </si>
  <si>
    <t>B1 WEAT 060 966 6847</t>
  </si>
  <si>
    <t>YMAZ 060 966 6828</t>
  </si>
  <si>
    <t>No outloading 060 966 6865</t>
  </si>
  <si>
    <t>B2 and BSG Wheat under fumigation 060 966 6864</t>
  </si>
  <si>
    <t>Imported wheat 060 966 6864</t>
  </si>
  <si>
    <t>No outloading 060 966 6843</t>
  </si>
  <si>
    <t>WEAT 060 966 6870</t>
  </si>
  <si>
    <t>No outloading 064 860 9723</t>
  </si>
  <si>
    <t>No outloading 060 966 6867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</si>
</sst>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-mmm\-yyyy"/>
  </numFmts>
  <fonts count="10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10"/>
      <color theme="1"/>
      <name val="Arial"/>
      <family val="2"/>
    </font>
    <font>
      <sz val="10"/>
      <color rgb="FF333333"/>
      <name val="Verdana"/>
      <family val="2"/>
    </font>
    <font>
      <b/>
      <sz val="11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sz val="10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-0.249977111117893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theme="5" tint="0.39997558519241921"/>
      </top>
      <bottom style="thin">
        <color theme="5" tint="0.3999755851924192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</borders>
  <cellStyleXfs count="7">
    <xf numFmtId="0" fontId="0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9" fillId="0" borderId="0"/>
  </cellStyleXfs>
  <cellXfs count="20">
    <xf numFmtId="0" fontId="0" fillId="0" borderId="0" xfId="0"/>
    <xf numFmtId="0" fontId="1" fillId="0" borderId="0" xfId="0" applyFont="1"/>
    <xf numFmtId="0" fontId="2" fillId="0" borderId="0" xfId="0" applyFont="1"/>
    <xf numFmtId="0" fontId="2" fillId="2" borderId="0" xfId="0" applyFont="1" applyFill="1"/>
    <xf numFmtId="164" fontId="0" fillId="0" borderId="0" xfId="0" applyNumberFormat="1"/>
    <xf numFmtId="0" fontId="1" fillId="0" borderId="1" xfId="0" applyFont="1" applyBorder="1"/>
    <xf numFmtId="0" fontId="4" fillId="3" borderId="0" xfId="0" applyFont="1" applyFill="1" applyAlignment="1">
      <alignment horizontal="center" vertical="top"/>
    </xf>
    <xf numFmtId="0" fontId="0" fillId="0" borderId="2" xfId="0" applyBorder="1"/>
    <xf numFmtId="164" fontId="0" fillId="0" borderId="2" xfId="0" applyNumberFormat="1" applyBorder="1"/>
    <xf numFmtId="14" fontId="1" fillId="0" borderId="0" xfId="0" applyNumberFormat="1" applyFont="1"/>
    <xf numFmtId="0" fontId="6" fillId="0" borderId="0" xfId="0" applyFont="1"/>
    <xf numFmtId="0" fontId="0" fillId="0" borderId="0" xfId="0" applyAlignment="1">
      <alignment wrapText="1"/>
    </xf>
    <xf numFmtId="0" fontId="0" fillId="0" borderId="3" xfId="0" applyBorder="1" applyAlignment="1">
      <alignment horizontal="center" vertical="center" wrapText="1"/>
    </xf>
    <xf numFmtId="0" fontId="7" fillId="0" borderId="2" xfId="0" applyFont="1" applyBorder="1"/>
    <xf numFmtId="0" fontId="0" fillId="0" borderId="0" xfId="0" applyProtection="1">
      <protection locked="0"/>
    </xf>
    <xf numFmtId="164" fontId="0" fillId="0" borderId="0" xfId="0" applyNumberFormat="1" applyProtection="1">
      <protection locked="0"/>
    </xf>
    <xf numFmtId="0" fontId="8" fillId="2" borderId="0" xfId="0" applyFont="1" applyFill="1"/>
    <xf numFmtId="0" fontId="4" fillId="3" borderId="0" xfId="0" applyFont="1" applyFill="1" applyAlignment="1">
      <alignment horizontal="center"/>
    </xf>
    <xf numFmtId="0" fontId="0" fillId="0" borderId="0" xfId="0" applyProtection="1">
      <protection locked="0"/>
    </xf>
    <xf numFmtId="164" fontId="0" fillId="0" borderId="0" xfId="0" applyNumberFormat="1" applyProtection="1">
      <protection locked="0"/>
    </xf>
  </cellXfs>
  <cellStyles count="7">
    <cellStyle name="cbstyle_1235" xfId="6" xr:uid="{00000000-0005-0000-0000-000000000000}"/>
    <cellStyle name="Normal" xfId="0" builtinId="0"/>
    <cellStyle name="Normal 4 2 6" xfId="3" xr:uid="{00000000-0005-0000-0000-000002000000}"/>
    <cellStyle name="Normal 5" xfId="1" xr:uid="{00000000-0005-0000-0000-000003000000}"/>
    <cellStyle name="Normal 7" xfId="2" xr:uid="{00000000-0005-0000-0000-000004000000}"/>
    <cellStyle name="Normal 8" xfId="4" xr:uid="{00000000-0005-0000-0000-000005000000}"/>
    <cellStyle name="Normal 9" xfId="5" xr:uid="{00000000-0005-0000-0000-000006000000}"/>
  </cellStyles>
  <dxfs count="426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fill>
        <patternFill patternType="solid">
          <fgColor indexed="64"/>
          <bgColor theme="5" tint="-0.249977111117893"/>
        </patternFill>
      </fill>
      <alignment horizontal="center" vertical="top" textRotation="0" wrapText="0" indent="0" justifyLastLine="0" shrinkToFit="0" readingOrder="0"/>
    </dxf>
    <dxf>
      <protection locked="0" hidden="0"/>
    </dxf>
    <dxf>
      <protection locked="0" hidden="0"/>
    </dxf>
    <dxf>
      <protection locked="0" hidden="0"/>
    </dxf>
    <dxf>
      <numFmt numFmtId="164" formatCode="dd\-mmm\-yyyy"/>
      <protection locked="0" hidden="0"/>
    </dxf>
    <dxf>
      <numFmt numFmtId="164" formatCode="dd\-mmm\-yyyy"/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7CE"/>
      <color rgb="FFEB8DD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1197579</xdr:colOff>
      <xdr:row>0</xdr:row>
      <xdr:rowOff>134695</xdr:rowOff>
    </xdr:from>
    <xdr:to>
      <xdr:col>6</xdr:col>
      <xdr:colOff>3255832</xdr:colOff>
      <xdr:row>0</xdr:row>
      <xdr:rowOff>664733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65578" y="123265"/>
          <a:ext cx="5085746" cy="5490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absolute">
    <xdr:from>
      <xdr:col>1</xdr:col>
      <xdr:colOff>208315</xdr:colOff>
      <xdr:row>0</xdr:row>
      <xdr:rowOff>168387</xdr:rowOff>
    </xdr:from>
    <xdr:to>
      <xdr:col>3</xdr:col>
      <xdr:colOff>1696120</xdr:colOff>
      <xdr:row>0</xdr:row>
      <xdr:rowOff>554579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223555" y="156322"/>
          <a:ext cx="4707031" cy="4039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800">
              <a:latin typeface="Segoe UI Semibold" panose="020B0702040204020203" pitchFamily="34" charset="0"/>
            </a:rPr>
            <a:t>Silos Outloading Unavailability </a:t>
          </a:r>
          <a:r>
            <a:rPr lang="en-US" sz="1100">
              <a:latin typeface="+mn-lt"/>
            </a:rPr>
            <a:t>Version 1.0.0  </a:t>
          </a:r>
        </a:p>
      </xdr:txBody>
    </xdr:sp>
    <xdr:clientData/>
  </xdr:twoCellAnchor>
  <xdr:twoCellAnchor editAs="absolute">
    <xdr:from>
      <xdr:col>3</xdr:col>
      <xdr:colOff>1943501</xdr:colOff>
      <xdr:row>0</xdr:row>
      <xdr:rowOff>206813</xdr:rowOff>
    </xdr:from>
    <xdr:to>
      <xdr:col>3</xdr:col>
      <xdr:colOff>4078942</xdr:colOff>
      <xdr:row>0</xdr:row>
      <xdr:rowOff>705971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5193207" y="214433"/>
          <a:ext cx="2135441" cy="4915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 b="1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Support</a:t>
          </a:r>
          <a:r>
            <a:rPr lang="en-US" sz="1000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:</a:t>
          </a:r>
          <a:r>
            <a:rPr lang="en-US" sz="1000" baseline="0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 </a:t>
          </a:r>
          <a:r>
            <a:rPr lang="en-US" sz="1000" baseline="0">
              <a:solidFill>
                <a:schemeClr val="dk1"/>
              </a:solidFill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011 520 7039</a:t>
          </a:r>
        </a:p>
        <a:p>
          <a:r>
            <a:rPr lang="en-US" sz="1000" b="1" baseline="0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Email</a:t>
          </a:r>
          <a:r>
            <a:rPr lang="en-US" sz="1000" baseline="0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: </a:t>
          </a:r>
          <a:r>
            <a:rPr lang="en-US" sz="1000" baseline="0">
              <a:solidFill>
                <a:schemeClr val="dk1"/>
              </a:solidFill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  <a:hlinkClick xmlns:r="http://schemas.openxmlformats.org/officeDocument/2006/relationships" r:id=""/>
            </a:rPr>
            <a:t>Commodities@jse.co.za</a:t>
          </a:r>
          <a:endParaRPr lang="en-US" sz="1000" baseline="0">
            <a:solidFill>
              <a:schemeClr val="dk1"/>
            </a:solidFill>
            <a:latin typeface="Segoe UI" panose="020B0502040204020203" pitchFamily="34" charset="0"/>
            <a:ea typeface="Segoe UI" panose="020B0502040204020203" pitchFamily="34" charset="0"/>
            <a:cs typeface="Segoe UI" panose="020B0502040204020203" pitchFamily="34" charset="0"/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e3" displayName="Table3" ref="B3:I111" totalsRowShown="0" dataDxfId="11">
  <tableColumns count="8">
    <tableColumn id="1" xr3:uid="{00000000-0010-0000-0000-000001000000}" name="Column3" dataDxfId="10"/>
    <tableColumn id="7" xr3:uid="{00000000-0010-0000-0000-000007000000}" name="Column4" dataDxfId="9"/>
    <tableColumn id="2" xr3:uid="{00000000-0010-0000-0000-000002000000}" name="Column5" dataDxfId="8"/>
    <tableColumn id="3" xr3:uid="{00000000-0010-0000-0000-000003000000}" name="Column6" dataDxfId="7"/>
    <tableColumn id="4" xr3:uid="{00000000-0010-0000-0000-000004000000}" name="Column7" dataDxfId="6"/>
    <tableColumn id="5" xr3:uid="{00000000-0010-0000-0000-000005000000}" name="Column8" dataDxfId="5"/>
    <tableColumn id="6" xr3:uid="{16A2F88E-D19B-4482-9D09-DB1C6F0268E1}" name="Column1" dataDxfId="4"/>
    <tableColumn id="8" xr3:uid="{91FA4AEF-6F2A-4703-8433-70519BF767A3}" name="Column2" dataDxfId="3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1000000}" name="Table5" displayName="Table5" ref="A1:A10" totalsRowShown="0" headerRowDxfId="2" dataDxfId="1">
  <autoFilter ref="A1:A10" xr:uid="{00000000-0009-0000-0100-000005000000}"/>
  <tableColumns count="1">
    <tableColumn id="1" xr3:uid="{00000000-0010-0000-0100-000001000000}" name="Reasons" dataDxfId="0"/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JSE_Theme">
  <a:themeElements>
    <a:clrScheme name="JSE">
      <a:dk1>
        <a:srgbClr val="000000"/>
      </a:dk1>
      <a:lt1>
        <a:sysClr val="window" lastClr="FFFFFF"/>
      </a:lt1>
      <a:dk2>
        <a:srgbClr val="000000"/>
      </a:dk2>
      <a:lt2>
        <a:srgbClr val="FFFFFF"/>
      </a:lt2>
      <a:accent1>
        <a:srgbClr val="94D600"/>
      </a:accent1>
      <a:accent2>
        <a:srgbClr val="EA2836"/>
      </a:accent2>
      <a:accent3>
        <a:srgbClr val="009FE3"/>
      </a:accent3>
      <a:accent4>
        <a:srgbClr val="FFCE00"/>
      </a:accent4>
      <a:accent5>
        <a:srgbClr val="00A888"/>
      </a:accent5>
      <a:accent6>
        <a:srgbClr val="808080"/>
      </a:accent6>
      <a:hlink>
        <a:srgbClr val="4343FF"/>
      </a:hlink>
      <a:folHlink>
        <a:srgbClr val="969696"/>
      </a:folHlink>
    </a:clrScheme>
    <a:fontScheme name="Calibri">
      <a:maj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XFD202"/>
  <sheetViews>
    <sheetView tabSelected="1" topLeftCell="B6" zoomScaleNormal="100" workbookViewId="0">
      <selection activeCell="G27" sqref="G27"/>
    </sheetView>
  </sheetViews>
  <sheetFormatPr defaultColWidth="9.109375" defaultRowHeight="14.4" zeroHeight="1" x14ac:dyDescent="0.3"/>
  <cols>
    <col min="1" max="1" width="9.109375" hidden="1" customWidth="1"/>
    <col min="2" max="2" width="16.33203125" customWidth="1"/>
    <col min="3" max="3" width="32.44140625" customWidth="1"/>
    <col min="4" max="4" width="66.109375" customWidth="1"/>
    <col min="5" max="5" width="22.5546875" style="4" customWidth="1"/>
    <col min="6" max="6" width="22.88671875" style="4" customWidth="1"/>
    <col min="7" max="7" width="53.5546875" customWidth="1"/>
    <col min="8" max="8" width="9.109375" hidden="1" customWidth="1"/>
    <col min="9" max="16374" width="24.6640625" hidden="1" customWidth="1"/>
    <col min="16375" max="16375" width="17" hidden="1" customWidth="1"/>
    <col min="16376" max="16376" width="18.6640625" hidden="1" customWidth="1"/>
    <col min="16377" max="16378" width="17.44140625" hidden="1" customWidth="1"/>
    <col min="16379" max="16379" width="19" hidden="1" customWidth="1"/>
    <col min="16380" max="16380" width="17.44140625" hidden="1" customWidth="1"/>
    <col min="16381" max="16381" width="18.33203125" hidden="1" customWidth="1"/>
    <col min="16382" max="16382" width="13.109375" hidden="1" customWidth="1"/>
    <col min="16383" max="16383" width="19.44140625" hidden="1" customWidth="1"/>
    <col min="16384" max="16384" width="34.33203125" hidden="1" customWidth="1"/>
  </cols>
  <sheetData>
    <row r="1" spans="1:9 16373:16384" ht="72" customHeight="1" x14ac:dyDescent="0.3">
      <c r="A1" s="7"/>
      <c r="B1" s="13" t="s">
        <v>0</v>
      </c>
      <c r="C1" s="7"/>
      <c r="D1" s="7"/>
      <c r="E1" s="8"/>
      <c r="F1" s="8"/>
      <c r="G1" s="7"/>
      <c r="XFC1" t="s">
        <v>1</v>
      </c>
    </row>
    <row r="2" spans="1:9 16373:16384" ht="64.5" customHeight="1" x14ac:dyDescent="0.3">
      <c r="A2" s="7"/>
      <c r="B2" s="12" t="str">
        <f>IF(AND(AND($XEU$4:$XEU$111)), "", "Silo unavailability is incomplete")</f>
        <v/>
      </c>
      <c r="C2" s="12" t="str">
        <f ca="1">IF(AND(AND($XFA$4:$XFA$111),OR($XFB$4:$XFB$111)), "", "Location is invalid")</f>
        <v/>
      </c>
      <c r="D2" s="12" t="str">
        <f ca="1">IF(AND(AND($XEX4:$XEX111),OR(($XEV$4:$XEV$111))), "", "Reason is invalid")</f>
        <v/>
      </c>
      <c r="E2" s="12" t="str">
        <f>IF(AND(AND($XEY$4:$XEY$111)), "", "Date must be greater than 1 Jan 2017")</f>
        <v/>
      </c>
      <c r="F2" s="12" t="str">
        <f>IF(AND(AND($XEZ$4:$XEZ$111)), "", "Date must be greater than 1 Jan 2017")</f>
        <v/>
      </c>
      <c r="G2" s="12" t="str">
        <f>IF(AND(AND($XFD$4:$XFD$111)), "", "Please provide a valid comment when the reason is `Other unavailability reason. Please supply a comment`")</f>
        <v/>
      </c>
    </row>
    <row r="3" spans="1:9 16373:16384" x14ac:dyDescent="0.3">
      <c r="B3" t="s">
        <v>341</v>
      </c>
      <c r="C3" t="s">
        <v>342</v>
      </c>
      <c r="D3" t="s">
        <v>343</v>
      </c>
      <c r="E3" s="4" t="s">
        <v>344</v>
      </c>
      <c r="F3" s="4" t="s">
        <v>345</v>
      </c>
      <c r="G3" t="s">
        <v>346</v>
      </c>
      <c r="H3" t="s">
        <v>4</v>
      </c>
      <c r="I3" t="s">
        <v>5</v>
      </c>
      <c r="XES3" t="s">
        <v>6</v>
      </c>
      <c r="XET3" t="s">
        <v>7</v>
      </c>
      <c r="XEU3" t="s">
        <v>8</v>
      </c>
      <c r="XEV3" t="s">
        <v>9</v>
      </c>
      <c r="XEX3" t="s">
        <v>10</v>
      </c>
      <c r="XEY3" t="s">
        <v>11</v>
      </c>
      <c r="XEZ3" t="s">
        <v>12</v>
      </c>
      <c r="XFA3" t="s">
        <v>13</v>
      </c>
      <c r="XFB3" t="s">
        <v>14</v>
      </c>
      <c r="XFC3" t="s">
        <v>15</v>
      </c>
      <c r="XFD3" t="s">
        <v>16</v>
      </c>
    </row>
    <row r="4" spans="1:9 16373:16384" x14ac:dyDescent="0.3">
      <c r="B4" s="18" t="s">
        <v>33</v>
      </c>
      <c r="C4" s="18" t="s">
        <v>157</v>
      </c>
      <c r="D4" s="18" t="s">
        <v>19</v>
      </c>
      <c r="E4" s="19">
        <v>44684</v>
      </c>
      <c r="F4" s="19">
        <v>44694</v>
      </c>
      <c r="G4" s="18"/>
      <c r="H4" s="18"/>
      <c r="I4" s="18"/>
      <c r="XES4">
        <f t="shared" ref="XES4:XES17" si="0">IF(ISBLANK(B4),0,1)</f>
        <v>1</v>
      </c>
      <c r="XET4">
        <f t="shared" ref="XET4:XET17" si="1">IF(CONCATENATE(C4,D4,E4,F4)&lt;&gt;"",1,0)</f>
        <v>1</v>
      </c>
      <c r="XEU4" s="11">
        <f t="shared" ref="XEU4:XEU41" si="2">IF(AND(XES4=0,XET4=1),0,1)</f>
        <v>1</v>
      </c>
      <c r="XEV4">
        <f t="shared" ref="XEV4:XEV17" ca="1" si="3">IF(AND(B4&lt;&gt;"",ISNA(VLOOKUP(D4,INDIRECT("Reasons"),1,FALSE))),0,1)</f>
        <v>1</v>
      </c>
      <c r="XEX4">
        <f t="shared" ref="XEX4:XEX17" si="4">IF(AND(B4&lt;&gt;"",ISBLANK(D4)),0,1)</f>
        <v>1</v>
      </c>
      <c r="XEY4">
        <f t="shared" ref="XEY4:XEY17" si="5">IF(AND(B4&lt;&gt;"",ISBLANK(E4)),0,1)</f>
        <v>1</v>
      </c>
      <c r="XEZ4">
        <f t="shared" ref="XEZ4:XEZ17" si="6">IF(AND(B4&lt;&gt;"",ISBLANK(F4)),0,1)</f>
        <v>1</v>
      </c>
      <c r="XFA4">
        <f t="shared" ref="XFA4:XFA17" ca="1" si="7">IF(ISNA(VLOOKUP(C4,INDIRECT(B4),1,FALSE)),0,1)</f>
        <v>1</v>
      </c>
      <c r="XFB4" s="10">
        <f t="shared" ref="XFB4:XFB17" si="8">IF(AND(B4&lt;&gt;"",ISBLANK(C4)),0,1)</f>
        <v>1</v>
      </c>
      <c r="XFC4">
        <v>1</v>
      </c>
      <c r="XFD4">
        <f>IF(IFERROR(SEARCH("Other unavailability",Table3[[#This Row],[Column5]],1), 0), IF(LEN(Table3[[#This Row],[Column8]])&gt;0, 1, 0), 1)</f>
        <v>1</v>
      </c>
    </row>
    <row r="5" spans="1:9 16373:16384" x14ac:dyDescent="0.3">
      <c r="B5" s="18" t="s">
        <v>33</v>
      </c>
      <c r="C5" s="18" t="s">
        <v>86</v>
      </c>
      <c r="D5" s="18" t="s">
        <v>19</v>
      </c>
      <c r="E5" s="19">
        <v>44704</v>
      </c>
      <c r="F5" s="19">
        <v>44715</v>
      </c>
      <c r="G5" s="18"/>
      <c r="H5" s="14"/>
      <c r="I5" s="14"/>
      <c r="XES5">
        <f t="shared" si="0"/>
        <v>1</v>
      </c>
      <c r="XET5">
        <f t="shared" si="1"/>
        <v>1</v>
      </c>
      <c r="XEU5" s="11">
        <f t="shared" si="2"/>
        <v>1</v>
      </c>
      <c r="XEV5">
        <f t="shared" ca="1" si="3"/>
        <v>1</v>
      </c>
      <c r="XEX5">
        <f t="shared" si="4"/>
        <v>1</v>
      </c>
      <c r="XEY5">
        <f t="shared" si="5"/>
        <v>1</v>
      </c>
      <c r="XEZ5">
        <f t="shared" si="6"/>
        <v>1</v>
      </c>
      <c r="XFA5">
        <f t="shared" ca="1" si="7"/>
        <v>1</v>
      </c>
      <c r="XFB5" s="10">
        <f t="shared" si="8"/>
        <v>1</v>
      </c>
      <c r="XFC5">
        <v>1</v>
      </c>
      <c r="XFD5">
        <f>IF(IFERROR(SEARCH("Other unavailability",Table3[[#This Row],[Column5]],1), 0), IF(LEN(Table3[[#This Row],[Column8]])&gt;0, 1, 0), 1)</f>
        <v>1</v>
      </c>
    </row>
    <row r="6" spans="1:9 16373:16384" x14ac:dyDescent="0.3">
      <c r="B6" s="18" t="s">
        <v>33</v>
      </c>
      <c r="C6" s="18" t="s">
        <v>61</v>
      </c>
      <c r="D6" s="18" t="s">
        <v>19</v>
      </c>
      <c r="E6" s="19">
        <v>44725</v>
      </c>
      <c r="F6" s="19">
        <v>44736</v>
      </c>
      <c r="G6" s="18"/>
      <c r="H6" s="14"/>
      <c r="I6" s="14"/>
      <c r="XES6">
        <f t="shared" si="0"/>
        <v>1</v>
      </c>
      <c r="XET6">
        <f t="shared" si="1"/>
        <v>1</v>
      </c>
      <c r="XEU6" s="11">
        <f t="shared" si="2"/>
        <v>1</v>
      </c>
      <c r="XEV6">
        <f t="shared" ca="1" si="3"/>
        <v>1</v>
      </c>
      <c r="XEX6">
        <f t="shared" si="4"/>
        <v>1</v>
      </c>
      <c r="XEY6">
        <f t="shared" si="5"/>
        <v>1</v>
      </c>
      <c r="XEZ6">
        <f t="shared" si="6"/>
        <v>1</v>
      </c>
      <c r="XFA6">
        <f t="shared" ca="1" si="7"/>
        <v>1</v>
      </c>
      <c r="XFB6" s="10">
        <f t="shared" si="8"/>
        <v>1</v>
      </c>
      <c r="XFC6">
        <v>1</v>
      </c>
      <c r="XFD6">
        <f>IF(IFERROR(SEARCH("Other unavailability",Table3[[#This Row],[Column5]],1), 0), IF(LEN(Table3[[#This Row],[Column8]])&gt;0, 1, 0), 1)</f>
        <v>1</v>
      </c>
    </row>
    <row r="7" spans="1:9 16373:16384" x14ac:dyDescent="0.3">
      <c r="B7" s="18" t="s">
        <v>33</v>
      </c>
      <c r="C7" s="18" t="s">
        <v>176</v>
      </c>
      <c r="D7" s="18" t="s">
        <v>19</v>
      </c>
      <c r="E7" s="19">
        <v>44746</v>
      </c>
      <c r="F7" s="19">
        <v>44757</v>
      </c>
      <c r="G7" s="18"/>
      <c r="H7" s="14"/>
      <c r="I7" s="14"/>
      <c r="XES7">
        <f t="shared" si="0"/>
        <v>1</v>
      </c>
      <c r="XET7">
        <f t="shared" si="1"/>
        <v>1</v>
      </c>
      <c r="XEU7" s="11">
        <f t="shared" si="2"/>
        <v>1</v>
      </c>
      <c r="XEV7">
        <f t="shared" ca="1" si="3"/>
        <v>1</v>
      </c>
      <c r="XEX7">
        <f t="shared" si="4"/>
        <v>1</v>
      </c>
      <c r="XEY7">
        <f t="shared" si="5"/>
        <v>1</v>
      </c>
      <c r="XEZ7">
        <f t="shared" si="6"/>
        <v>1</v>
      </c>
      <c r="XFA7">
        <f t="shared" ca="1" si="7"/>
        <v>1</v>
      </c>
      <c r="XFB7" s="10">
        <f t="shared" si="8"/>
        <v>1</v>
      </c>
      <c r="XFC7">
        <v>1</v>
      </c>
      <c r="XFD7">
        <f>IF(IFERROR(SEARCH("Other unavailability",Table3[[#This Row],[Column5]],1), 0), IF(LEN(Table3[[#This Row],[Column8]])&gt;0, 1, 0), 1)</f>
        <v>1</v>
      </c>
    </row>
    <row r="8" spans="1:9 16373:16384" x14ac:dyDescent="0.3">
      <c r="B8" s="18" t="s">
        <v>33</v>
      </c>
      <c r="C8" s="18" t="s">
        <v>131</v>
      </c>
      <c r="D8" s="18" t="s">
        <v>19</v>
      </c>
      <c r="E8" s="19">
        <v>44767</v>
      </c>
      <c r="F8" s="19">
        <v>44778</v>
      </c>
      <c r="G8" s="18"/>
      <c r="H8" s="14"/>
      <c r="I8" s="14"/>
      <c r="XES8">
        <f t="shared" si="0"/>
        <v>1</v>
      </c>
      <c r="XET8">
        <f t="shared" si="1"/>
        <v>1</v>
      </c>
      <c r="XEU8" s="11">
        <f t="shared" si="2"/>
        <v>1</v>
      </c>
      <c r="XEV8">
        <f t="shared" ca="1" si="3"/>
        <v>1</v>
      </c>
      <c r="XEX8">
        <f t="shared" si="4"/>
        <v>1</v>
      </c>
      <c r="XEY8">
        <f t="shared" si="5"/>
        <v>1</v>
      </c>
      <c r="XEZ8">
        <f t="shared" si="6"/>
        <v>1</v>
      </c>
      <c r="XFA8">
        <f t="shared" ca="1" si="7"/>
        <v>1</v>
      </c>
      <c r="XFB8" s="10">
        <f t="shared" si="8"/>
        <v>1</v>
      </c>
      <c r="XFC8">
        <v>1</v>
      </c>
      <c r="XFD8">
        <f>IF(IFERROR(SEARCH("Other unavailability",Table3[[#This Row],[Column5]],1), 0), IF(LEN(Table3[[#This Row],[Column8]])&gt;0, 1, 0), 1)</f>
        <v>1</v>
      </c>
    </row>
    <row r="9" spans="1:9 16373:16384" x14ac:dyDescent="0.3">
      <c r="B9" s="18" t="s">
        <v>17</v>
      </c>
      <c r="C9" s="18" t="s">
        <v>254</v>
      </c>
      <c r="D9" s="18" t="s">
        <v>21</v>
      </c>
      <c r="E9" s="19">
        <v>44655</v>
      </c>
      <c r="F9" s="19">
        <v>44672</v>
      </c>
      <c r="G9" s="18" t="s">
        <v>337</v>
      </c>
      <c r="H9" s="14"/>
      <c r="I9" s="14"/>
      <c r="XES9">
        <f t="shared" si="0"/>
        <v>1</v>
      </c>
      <c r="XET9">
        <f t="shared" si="1"/>
        <v>1</v>
      </c>
      <c r="XEU9" s="11">
        <f t="shared" si="2"/>
        <v>1</v>
      </c>
      <c r="XEV9">
        <f t="shared" ca="1" si="3"/>
        <v>1</v>
      </c>
      <c r="XEX9">
        <f t="shared" si="4"/>
        <v>1</v>
      </c>
      <c r="XEY9">
        <f t="shared" si="5"/>
        <v>1</v>
      </c>
      <c r="XEZ9">
        <f t="shared" si="6"/>
        <v>1</v>
      </c>
      <c r="XFA9">
        <f t="shared" ca="1" si="7"/>
        <v>1</v>
      </c>
      <c r="XFB9" s="10">
        <f t="shared" si="8"/>
        <v>1</v>
      </c>
      <c r="XFC9">
        <v>1</v>
      </c>
      <c r="XFD9">
        <f>IF(IFERROR(SEARCH("Other unavailability",Table3[[#This Row],[Column5]],1), 0), IF(LEN(Table3[[#This Row],[Column8]])&gt;0, 1, 0), 1)</f>
        <v>1</v>
      </c>
    </row>
    <row r="10" spans="1:9 16373:16384" x14ac:dyDescent="0.3">
      <c r="B10" s="18" t="s">
        <v>30</v>
      </c>
      <c r="C10" s="18" t="s">
        <v>83</v>
      </c>
      <c r="D10" s="18" t="s">
        <v>21</v>
      </c>
      <c r="E10" s="19">
        <v>44662</v>
      </c>
      <c r="F10" s="19">
        <v>44672</v>
      </c>
      <c r="G10" s="18" t="s">
        <v>338</v>
      </c>
      <c r="H10" s="14"/>
      <c r="I10" s="14"/>
      <c r="XES10">
        <f t="shared" si="0"/>
        <v>1</v>
      </c>
      <c r="XET10">
        <f t="shared" si="1"/>
        <v>1</v>
      </c>
      <c r="XEU10" s="11">
        <f t="shared" si="2"/>
        <v>1</v>
      </c>
      <c r="XEV10">
        <f t="shared" ca="1" si="3"/>
        <v>1</v>
      </c>
      <c r="XEX10">
        <f t="shared" si="4"/>
        <v>1</v>
      </c>
      <c r="XEY10">
        <f t="shared" si="5"/>
        <v>1</v>
      </c>
      <c r="XEZ10">
        <f t="shared" si="6"/>
        <v>1</v>
      </c>
      <c r="XFA10">
        <f t="shared" ca="1" si="7"/>
        <v>1</v>
      </c>
      <c r="XFB10" s="10">
        <f t="shared" si="8"/>
        <v>1</v>
      </c>
      <c r="XFC10">
        <v>1</v>
      </c>
      <c r="XFD10">
        <f>IF(IFERROR(SEARCH("Other unavailability",Table3[[#This Row],[Column5]],1), 0), IF(LEN(Table3[[#This Row],[Column8]])&gt;0, 1, 0), 1)</f>
        <v>1</v>
      </c>
    </row>
    <row r="11" spans="1:9 16373:16384" x14ac:dyDescent="0.3">
      <c r="B11" s="18" t="s">
        <v>30</v>
      </c>
      <c r="C11" s="18" t="s">
        <v>43</v>
      </c>
      <c r="D11" s="18" t="s">
        <v>21</v>
      </c>
      <c r="E11" s="19">
        <v>44656</v>
      </c>
      <c r="F11" s="19">
        <v>44676</v>
      </c>
      <c r="G11" s="18" t="s">
        <v>339</v>
      </c>
      <c r="H11" s="14"/>
      <c r="I11" s="14"/>
      <c r="XES11">
        <f t="shared" si="0"/>
        <v>1</v>
      </c>
      <c r="XET11">
        <f t="shared" si="1"/>
        <v>1</v>
      </c>
      <c r="XEU11" s="11">
        <f t="shared" si="2"/>
        <v>1</v>
      </c>
      <c r="XEV11">
        <f t="shared" ca="1" si="3"/>
        <v>1</v>
      </c>
      <c r="XEX11">
        <f t="shared" si="4"/>
        <v>1</v>
      </c>
      <c r="XEY11">
        <f t="shared" si="5"/>
        <v>1</v>
      </c>
      <c r="XEZ11">
        <f t="shared" si="6"/>
        <v>1</v>
      </c>
      <c r="XFA11">
        <f t="shared" ca="1" si="7"/>
        <v>1</v>
      </c>
      <c r="XFB11" s="10">
        <f t="shared" si="8"/>
        <v>1</v>
      </c>
      <c r="XFC11">
        <v>1</v>
      </c>
      <c r="XFD11">
        <f>IF(IFERROR(SEARCH("Other unavailability",Table3[[#This Row],[Column5]],1), 0), IF(LEN(Table3[[#This Row],[Column8]])&gt;0, 1, 0), 1)</f>
        <v>1</v>
      </c>
    </row>
    <row r="12" spans="1:9 16373:16384" x14ac:dyDescent="0.3">
      <c r="B12" s="18" t="s">
        <v>17</v>
      </c>
      <c r="C12" s="18" t="s">
        <v>20</v>
      </c>
      <c r="D12" s="18" t="s">
        <v>21</v>
      </c>
      <c r="E12" s="19">
        <v>44664</v>
      </c>
      <c r="F12" s="19">
        <v>44684</v>
      </c>
      <c r="G12" s="18" t="s">
        <v>340</v>
      </c>
      <c r="H12" s="14"/>
      <c r="I12" s="14"/>
      <c r="XES12">
        <f t="shared" si="0"/>
        <v>1</v>
      </c>
      <c r="XET12">
        <f t="shared" si="1"/>
        <v>1</v>
      </c>
      <c r="XEU12" s="11">
        <f t="shared" si="2"/>
        <v>1</v>
      </c>
      <c r="XEV12">
        <f t="shared" ca="1" si="3"/>
        <v>1</v>
      </c>
      <c r="XEX12">
        <f t="shared" si="4"/>
        <v>1</v>
      </c>
      <c r="XEY12">
        <f t="shared" si="5"/>
        <v>1</v>
      </c>
      <c r="XEZ12">
        <f t="shared" si="6"/>
        <v>1</v>
      </c>
      <c r="XFA12">
        <f t="shared" ca="1" si="7"/>
        <v>1</v>
      </c>
      <c r="XFB12" s="10">
        <f t="shared" si="8"/>
        <v>1</v>
      </c>
      <c r="XFC12">
        <v>1</v>
      </c>
      <c r="XFD12">
        <f>IF(IFERROR(SEARCH("Other unavailability",Table3[[#This Row],[Column5]],1), 0), IF(LEN(Table3[[#This Row],[Column8]])&gt;0, 1, 0), 1)</f>
        <v>1</v>
      </c>
    </row>
    <row r="13" spans="1:9 16373:16384" x14ac:dyDescent="0.3">
      <c r="B13" s="18" t="s">
        <v>17</v>
      </c>
      <c r="C13" s="18" t="s">
        <v>298</v>
      </c>
      <c r="D13" s="18" t="s">
        <v>19</v>
      </c>
      <c r="E13" s="19">
        <v>44671</v>
      </c>
      <c r="F13" s="19">
        <v>44672</v>
      </c>
      <c r="G13" s="18" t="s">
        <v>347</v>
      </c>
      <c r="H13" s="14"/>
      <c r="I13" s="14"/>
      <c r="XES13">
        <f t="shared" si="0"/>
        <v>1</v>
      </c>
      <c r="XET13">
        <f t="shared" si="1"/>
        <v>1</v>
      </c>
      <c r="XEU13" s="11">
        <f t="shared" si="2"/>
        <v>1</v>
      </c>
      <c r="XEV13">
        <f t="shared" ca="1" si="3"/>
        <v>1</v>
      </c>
      <c r="XEX13">
        <f t="shared" si="4"/>
        <v>1</v>
      </c>
      <c r="XEY13">
        <f t="shared" si="5"/>
        <v>1</v>
      </c>
      <c r="XEZ13">
        <f t="shared" si="6"/>
        <v>1</v>
      </c>
      <c r="XFA13">
        <f t="shared" ca="1" si="7"/>
        <v>1</v>
      </c>
      <c r="XFB13" s="10">
        <f t="shared" si="8"/>
        <v>1</v>
      </c>
      <c r="XFC13">
        <v>1</v>
      </c>
      <c r="XFD13">
        <f>IF(IFERROR(SEARCH("Other unavailability",Table3[[#This Row],[Column5]],1), 0), IF(LEN(Table3[[#This Row],[Column8]])&gt;0, 1, 0), 1)</f>
        <v>1</v>
      </c>
    </row>
    <row r="14" spans="1:9 16373:16384" x14ac:dyDescent="0.3">
      <c r="B14" s="18" t="s">
        <v>17</v>
      </c>
      <c r="C14" s="18" t="s">
        <v>244</v>
      </c>
      <c r="D14" s="18" t="s">
        <v>21</v>
      </c>
      <c r="E14" s="19">
        <v>44671</v>
      </c>
      <c r="F14" s="19">
        <v>44696</v>
      </c>
      <c r="G14" s="18" t="s">
        <v>348</v>
      </c>
      <c r="H14" s="14"/>
      <c r="I14" s="14"/>
      <c r="XES14">
        <f t="shared" si="0"/>
        <v>1</v>
      </c>
      <c r="XET14">
        <f t="shared" si="1"/>
        <v>1</v>
      </c>
      <c r="XEU14" s="11">
        <f t="shared" si="2"/>
        <v>1</v>
      </c>
      <c r="XEV14">
        <f t="shared" ca="1" si="3"/>
        <v>1</v>
      </c>
      <c r="XEX14">
        <f t="shared" si="4"/>
        <v>1</v>
      </c>
      <c r="XEY14">
        <f t="shared" si="5"/>
        <v>1</v>
      </c>
      <c r="XEZ14">
        <f t="shared" si="6"/>
        <v>1</v>
      </c>
      <c r="XFA14">
        <f t="shared" ca="1" si="7"/>
        <v>1</v>
      </c>
      <c r="XFB14" s="10">
        <f t="shared" si="8"/>
        <v>1</v>
      </c>
      <c r="XFC14">
        <v>1</v>
      </c>
      <c r="XFD14">
        <f>IF(IFERROR(SEARCH("Other unavailability",Table3[[#This Row],[Column5]],1), 0), IF(LEN(Table3[[#This Row],[Column8]])&gt;0, 1, 0), 1)</f>
        <v>1</v>
      </c>
    </row>
    <row r="15" spans="1:9 16373:16384" x14ac:dyDescent="0.3">
      <c r="B15" s="18" t="s">
        <v>17</v>
      </c>
      <c r="C15" s="18" t="s">
        <v>234</v>
      </c>
      <c r="D15" s="18" t="s">
        <v>21</v>
      </c>
      <c r="E15" s="19">
        <v>44671</v>
      </c>
      <c r="F15" s="19">
        <v>44683</v>
      </c>
      <c r="G15" s="18" t="s">
        <v>349</v>
      </c>
      <c r="H15" s="14"/>
      <c r="I15" s="14"/>
      <c r="XES15">
        <f t="shared" si="0"/>
        <v>1</v>
      </c>
      <c r="XET15">
        <f t="shared" si="1"/>
        <v>1</v>
      </c>
      <c r="XEU15" s="11">
        <f t="shared" si="2"/>
        <v>1</v>
      </c>
      <c r="XEV15">
        <f t="shared" ca="1" si="3"/>
        <v>1</v>
      </c>
      <c r="XEX15">
        <f t="shared" si="4"/>
        <v>1</v>
      </c>
      <c r="XEY15">
        <f t="shared" si="5"/>
        <v>1</v>
      </c>
      <c r="XEZ15">
        <f t="shared" si="6"/>
        <v>1</v>
      </c>
      <c r="XFA15">
        <f t="shared" ca="1" si="7"/>
        <v>1</v>
      </c>
      <c r="XFB15" s="10">
        <f t="shared" si="8"/>
        <v>1</v>
      </c>
      <c r="XFC15">
        <v>1</v>
      </c>
      <c r="XFD15">
        <f>IF(IFERROR(SEARCH("Other unavailability",Table3[[#This Row],[Column5]],1), 0), IF(LEN(Table3[[#This Row],[Column8]])&gt;0, 1, 0), 1)</f>
        <v>1</v>
      </c>
    </row>
    <row r="16" spans="1:9 16373:16384" x14ac:dyDescent="0.3">
      <c r="B16" s="18" t="s">
        <v>17</v>
      </c>
      <c r="C16" s="18" t="s">
        <v>248</v>
      </c>
      <c r="D16" s="18" t="s">
        <v>21</v>
      </c>
      <c r="E16" s="19">
        <v>44672</v>
      </c>
      <c r="F16" s="19">
        <v>44697</v>
      </c>
      <c r="G16" s="18" t="s">
        <v>350</v>
      </c>
      <c r="H16" s="14"/>
      <c r="I16" s="14"/>
      <c r="XES16">
        <f t="shared" si="0"/>
        <v>1</v>
      </c>
      <c r="XET16">
        <f t="shared" si="1"/>
        <v>1</v>
      </c>
      <c r="XEU16" s="11">
        <f t="shared" si="2"/>
        <v>1</v>
      </c>
      <c r="XEV16">
        <f t="shared" ca="1" si="3"/>
        <v>1</v>
      </c>
      <c r="XEX16">
        <f t="shared" si="4"/>
        <v>1</v>
      </c>
      <c r="XEY16">
        <f t="shared" si="5"/>
        <v>1</v>
      </c>
      <c r="XEZ16">
        <f t="shared" si="6"/>
        <v>1</v>
      </c>
      <c r="XFA16">
        <f t="shared" ca="1" si="7"/>
        <v>1</v>
      </c>
      <c r="XFB16" s="10">
        <f t="shared" si="8"/>
        <v>1</v>
      </c>
      <c r="XFC16">
        <v>1</v>
      </c>
      <c r="XFD16">
        <f>IF(IFERROR(SEARCH("Other unavailability",Table3[[#This Row],[Column5]],1), 0), IF(LEN(Table3[[#This Row],[Column8]])&gt;0, 1, 0), 1)</f>
        <v>1</v>
      </c>
    </row>
    <row r="17" spans="2:9 16373:16384" x14ac:dyDescent="0.3">
      <c r="B17" s="18" t="s">
        <v>17</v>
      </c>
      <c r="C17" s="18" t="s">
        <v>250</v>
      </c>
      <c r="D17" s="18" t="s">
        <v>19</v>
      </c>
      <c r="E17" s="19">
        <v>44672</v>
      </c>
      <c r="F17" s="19">
        <v>44672</v>
      </c>
      <c r="G17" s="18" t="s">
        <v>351</v>
      </c>
      <c r="H17" s="14"/>
      <c r="I17" s="14"/>
      <c r="XES17">
        <f t="shared" si="0"/>
        <v>1</v>
      </c>
      <c r="XET17">
        <f t="shared" si="1"/>
        <v>1</v>
      </c>
      <c r="XEU17" s="11">
        <f t="shared" si="2"/>
        <v>1</v>
      </c>
      <c r="XEV17">
        <f t="shared" ca="1" si="3"/>
        <v>1</v>
      </c>
      <c r="XEX17">
        <f t="shared" si="4"/>
        <v>1</v>
      </c>
      <c r="XEY17">
        <f t="shared" si="5"/>
        <v>1</v>
      </c>
      <c r="XEZ17">
        <f t="shared" si="6"/>
        <v>1</v>
      </c>
      <c r="XFA17">
        <f t="shared" ca="1" si="7"/>
        <v>1</v>
      </c>
      <c r="XFB17" s="10">
        <f t="shared" si="8"/>
        <v>1</v>
      </c>
      <c r="XFC17">
        <v>1</v>
      </c>
      <c r="XFD17">
        <f>IF(IFERROR(SEARCH("Other unavailability",Table3[[#This Row],[Column5]],1), 0), IF(LEN(Table3[[#This Row],[Column8]])&gt;0, 1, 0), 1)</f>
        <v>1</v>
      </c>
    </row>
    <row r="18" spans="2:9 16373:16384" x14ac:dyDescent="0.3">
      <c r="B18" s="18" t="s">
        <v>17</v>
      </c>
      <c r="C18" s="18" t="s">
        <v>209</v>
      </c>
      <c r="D18" s="18" t="s">
        <v>21</v>
      </c>
      <c r="E18" s="19">
        <v>44672</v>
      </c>
      <c r="F18" s="19">
        <v>44686</v>
      </c>
      <c r="G18" t="s">
        <v>352</v>
      </c>
      <c r="H18" s="14"/>
      <c r="I18" s="14"/>
      <c r="XES18">
        <f t="shared" ref="XES18:XES41" si="9">IF(ISBLANK(B18),0,1)</f>
        <v>1</v>
      </c>
      <c r="XET18">
        <f t="shared" ref="XET18:XET41" si="10">IF(CONCATENATE(C18,D18,E18,F18)&lt;&gt;"",1,0)</f>
        <v>1</v>
      </c>
      <c r="XEU18" s="11">
        <f t="shared" si="2"/>
        <v>1</v>
      </c>
      <c r="XEV18">
        <f t="shared" ref="XEV18:XEV41" ca="1" si="11">IF(AND(B18&lt;&gt;"",ISNA(VLOOKUP(D18,INDIRECT("Reasons"),1,FALSE))),0,1)</f>
        <v>1</v>
      </c>
      <c r="XEX18">
        <f t="shared" ref="XEX18:XEX41" si="12">IF(AND(B18&lt;&gt;"",ISBLANK(D18)),0,1)</f>
        <v>1</v>
      </c>
      <c r="XEY18">
        <f t="shared" ref="XEY18:XEY41" si="13">IF(AND(B18&lt;&gt;"",ISBLANK(E18)),0,1)</f>
        <v>1</v>
      </c>
      <c r="XEZ18">
        <f t="shared" ref="XEZ18:XEZ41" si="14">IF(AND(B18&lt;&gt;"",ISBLANK(F18)),0,1)</f>
        <v>1</v>
      </c>
      <c r="XFA18">
        <f t="shared" ref="XFA18:XFA41" ca="1" si="15">IF(ISNA(VLOOKUP(C18,INDIRECT(B18),1,FALSE)),0,1)</f>
        <v>1</v>
      </c>
      <c r="XFB18" s="10">
        <f t="shared" ref="XFB18:XFB41" si="16">IF(AND(B18&lt;&gt;"",ISBLANK(C18)),0,1)</f>
        <v>1</v>
      </c>
      <c r="XFC18">
        <v>1</v>
      </c>
      <c r="XFD18">
        <f>IF(IFERROR(SEARCH("Other unavailability",Table3[[#This Row],[Column5]],1), 0), IF(LEN(Table3[[#This Row],[Column8]])&gt;0, 1, 0), 1)</f>
        <v>1</v>
      </c>
    </row>
    <row r="19" spans="2:9 16373:16384" x14ac:dyDescent="0.3">
      <c r="B19" s="18" t="s">
        <v>17</v>
      </c>
      <c r="C19" s="18" t="s">
        <v>209</v>
      </c>
      <c r="D19" s="18" t="s">
        <v>21</v>
      </c>
      <c r="E19" s="19">
        <v>44683</v>
      </c>
      <c r="F19" s="19">
        <v>44697</v>
      </c>
      <c r="G19" s="18" t="s">
        <v>353</v>
      </c>
      <c r="H19" s="14"/>
      <c r="I19" s="14"/>
      <c r="XEU19" s="11"/>
      <c r="XFB19" s="10"/>
    </row>
    <row r="20" spans="2:9 16373:16384" x14ac:dyDescent="0.3">
      <c r="B20" s="18" t="s">
        <v>17</v>
      </c>
      <c r="C20" s="18" t="s">
        <v>216</v>
      </c>
      <c r="D20" s="18" t="s">
        <v>19</v>
      </c>
      <c r="E20" s="19">
        <v>44680</v>
      </c>
      <c r="F20" s="19">
        <v>44680</v>
      </c>
      <c r="G20" s="18" t="s">
        <v>354</v>
      </c>
      <c r="H20" s="14"/>
      <c r="I20" s="14"/>
      <c r="XEU20" s="11"/>
      <c r="XFB20" s="10"/>
    </row>
    <row r="21" spans="2:9 16373:16384" x14ac:dyDescent="0.3">
      <c r="B21" s="18" t="s">
        <v>17</v>
      </c>
      <c r="C21" s="18" t="s">
        <v>280</v>
      </c>
      <c r="D21" s="18" t="s">
        <v>21</v>
      </c>
      <c r="E21" s="19">
        <v>44678</v>
      </c>
      <c r="F21" s="19">
        <v>44690</v>
      </c>
      <c r="G21" s="18" t="s">
        <v>355</v>
      </c>
      <c r="H21" s="14"/>
      <c r="I21" s="14"/>
      <c r="XEU21" s="11"/>
      <c r="XFB21" s="10"/>
    </row>
    <row r="22" spans="2:9 16373:16384" x14ac:dyDescent="0.3">
      <c r="B22" s="18" t="s">
        <v>17</v>
      </c>
      <c r="C22" s="18" t="s">
        <v>194</v>
      </c>
      <c r="D22" s="18" t="s">
        <v>19</v>
      </c>
      <c r="E22" s="19">
        <v>44683</v>
      </c>
      <c r="F22" s="19">
        <v>44688</v>
      </c>
      <c r="G22" s="18" t="s">
        <v>356</v>
      </c>
      <c r="H22" s="14"/>
      <c r="I22" s="14"/>
      <c r="XEU22" s="11"/>
      <c r="XFB22" s="10"/>
    </row>
    <row r="23" spans="2:9 16373:16384" x14ac:dyDescent="0.3">
      <c r="B23" s="18" t="s">
        <v>17</v>
      </c>
      <c r="C23" s="18" t="s">
        <v>256</v>
      </c>
      <c r="D23" s="18" t="s">
        <v>19</v>
      </c>
      <c r="E23" s="19">
        <v>44679</v>
      </c>
      <c r="F23" s="19">
        <v>44683</v>
      </c>
      <c r="G23" s="18" t="s">
        <v>357</v>
      </c>
      <c r="H23" s="14"/>
      <c r="I23" s="14"/>
      <c r="XEU23" s="11"/>
      <c r="XFB23" s="10"/>
    </row>
    <row r="24" spans="2:9 16373:16384" x14ac:dyDescent="0.3">
      <c r="B24" s="18"/>
      <c r="C24" s="18"/>
      <c r="D24" s="18"/>
      <c r="E24" s="19"/>
      <c r="F24" s="19"/>
      <c r="G24" s="18"/>
      <c r="H24" s="18"/>
      <c r="I24" s="18"/>
      <c r="XEU24" s="11"/>
      <c r="XFB24" s="10"/>
    </row>
    <row r="25" spans="2:9 16373:16384" x14ac:dyDescent="0.3">
      <c r="B25" s="18"/>
      <c r="C25" s="18"/>
      <c r="D25" s="18"/>
      <c r="E25" s="19"/>
      <c r="F25" s="19"/>
      <c r="G25" s="18"/>
      <c r="H25" s="18"/>
      <c r="I25" s="18"/>
      <c r="XEU25" s="11"/>
      <c r="XFB25" s="10"/>
    </row>
    <row r="26" spans="2:9 16373:16384" x14ac:dyDescent="0.3">
      <c r="B26" s="18"/>
      <c r="C26" s="18"/>
      <c r="D26" s="18"/>
      <c r="E26" s="19"/>
      <c r="F26" s="19"/>
      <c r="G26" s="18"/>
      <c r="H26" s="14"/>
      <c r="I26" s="14"/>
      <c r="XEU26" s="11"/>
      <c r="XFB26" s="10"/>
    </row>
    <row r="27" spans="2:9 16373:16384" x14ac:dyDescent="0.3">
      <c r="B27" s="18"/>
      <c r="C27" s="18"/>
      <c r="D27" s="18"/>
      <c r="E27" s="19"/>
      <c r="F27" s="19"/>
      <c r="G27" s="18"/>
      <c r="H27" s="14"/>
      <c r="I27" s="14"/>
      <c r="XEU27" s="11"/>
      <c r="XFB27" s="10"/>
    </row>
    <row r="28" spans="2:9 16373:16384" x14ac:dyDescent="0.3">
      <c r="B28" s="18"/>
      <c r="C28" s="18"/>
      <c r="D28" s="18"/>
      <c r="E28" s="19"/>
      <c r="F28" s="19"/>
      <c r="G28" s="18"/>
      <c r="H28" s="14"/>
      <c r="I28" s="14"/>
      <c r="XEU28" s="11"/>
      <c r="XFB28" s="10"/>
    </row>
    <row r="29" spans="2:9 16373:16384" x14ac:dyDescent="0.3">
      <c r="B29" s="18"/>
      <c r="C29" s="18"/>
      <c r="D29" s="18"/>
      <c r="E29" s="19"/>
      <c r="F29" s="19"/>
      <c r="G29" s="18"/>
      <c r="H29" s="14"/>
      <c r="I29" s="14"/>
      <c r="XEU29" s="11"/>
      <c r="XFB29" s="10"/>
    </row>
    <row r="30" spans="2:9 16373:16384" x14ac:dyDescent="0.3">
      <c r="B30" s="18"/>
      <c r="C30" s="18"/>
      <c r="D30" s="18"/>
      <c r="E30" s="19"/>
      <c r="F30" s="19"/>
      <c r="G30" s="18"/>
      <c r="H30" s="14"/>
      <c r="I30" s="14"/>
      <c r="XEU30" s="11"/>
      <c r="XFB30" s="10"/>
    </row>
    <row r="31" spans="2:9 16373:16384" x14ac:dyDescent="0.3">
      <c r="B31" s="18"/>
      <c r="C31" s="18"/>
      <c r="D31" s="18"/>
      <c r="E31" s="19"/>
      <c r="F31" s="19"/>
      <c r="G31" s="18"/>
      <c r="H31" s="14"/>
      <c r="I31" s="14"/>
      <c r="XEU31" s="11"/>
      <c r="XFB31" s="10"/>
    </row>
    <row r="32" spans="2:9 16373:16384" x14ac:dyDescent="0.3">
      <c r="B32" s="18"/>
      <c r="C32" s="18"/>
      <c r="D32" s="18"/>
      <c r="E32" s="19"/>
      <c r="F32" s="19"/>
      <c r="G32" s="18"/>
      <c r="H32" s="14"/>
      <c r="I32" s="14"/>
      <c r="XEU32" s="11"/>
      <c r="XFB32" s="10"/>
    </row>
    <row r="33" spans="2:9 16373:16384" x14ac:dyDescent="0.3">
      <c r="B33" s="18"/>
      <c r="C33" s="18"/>
      <c r="D33" s="18"/>
      <c r="E33" s="19"/>
      <c r="F33" s="19"/>
      <c r="G33" s="18"/>
      <c r="H33" s="14"/>
      <c r="I33" s="14"/>
      <c r="XEU33" s="11"/>
      <c r="XFB33" s="10"/>
    </row>
    <row r="34" spans="2:9 16373:16384" x14ac:dyDescent="0.3">
      <c r="B34" s="18"/>
      <c r="C34" s="18"/>
      <c r="D34" s="18"/>
      <c r="E34" s="19"/>
      <c r="F34" s="19"/>
      <c r="G34" s="18"/>
      <c r="H34" s="14"/>
      <c r="I34" s="14"/>
      <c r="XEU34" s="11"/>
      <c r="XFB34" s="10"/>
    </row>
    <row r="35" spans="2:9 16373:16384" x14ac:dyDescent="0.3">
      <c r="B35" s="18"/>
      <c r="C35" s="18"/>
      <c r="D35" s="18"/>
      <c r="E35" s="19"/>
      <c r="F35" s="19"/>
      <c r="G35" s="18"/>
      <c r="H35" s="14"/>
      <c r="I35" s="14"/>
      <c r="XEU35" s="11"/>
      <c r="XFB35" s="10"/>
    </row>
    <row r="36" spans="2:9 16373:16384" x14ac:dyDescent="0.3">
      <c r="B36" s="18"/>
      <c r="C36" s="18"/>
      <c r="D36" s="18"/>
      <c r="E36" s="19"/>
      <c r="F36" s="19"/>
      <c r="G36" s="18"/>
      <c r="H36" s="14"/>
      <c r="I36" s="14"/>
      <c r="XES36">
        <f t="shared" si="9"/>
        <v>0</v>
      </c>
      <c r="XET36">
        <f t="shared" si="10"/>
        <v>0</v>
      </c>
      <c r="XEU36" s="11">
        <f t="shared" si="2"/>
        <v>1</v>
      </c>
      <c r="XEV36">
        <f t="shared" ca="1" si="11"/>
        <v>1</v>
      </c>
      <c r="XEX36">
        <f t="shared" si="12"/>
        <v>1</v>
      </c>
      <c r="XEY36">
        <f t="shared" si="13"/>
        <v>1</v>
      </c>
      <c r="XEZ36">
        <f t="shared" si="14"/>
        <v>1</v>
      </c>
      <c r="XFA36">
        <f t="shared" ca="1" si="15"/>
        <v>1</v>
      </c>
      <c r="XFB36" s="10">
        <f t="shared" si="16"/>
        <v>1</v>
      </c>
      <c r="XFC36">
        <v>1</v>
      </c>
      <c r="XFD36">
        <f>IF(IFERROR(SEARCH("Other unavailability",Table3[[#This Row],[Column5]],1), 0), IF(LEN(Table3[[#This Row],[Column8]])&gt;0, 1, 0), 1)</f>
        <v>1</v>
      </c>
    </row>
    <row r="37" spans="2:9 16373:16384" x14ac:dyDescent="0.3">
      <c r="B37" s="18"/>
      <c r="C37" s="18"/>
      <c r="D37" s="18"/>
      <c r="E37" s="19"/>
      <c r="F37" s="19"/>
      <c r="G37" s="18"/>
      <c r="H37" s="14"/>
      <c r="I37" s="14"/>
      <c r="XES37">
        <f t="shared" si="9"/>
        <v>0</v>
      </c>
      <c r="XET37">
        <f t="shared" si="10"/>
        <v>0</v>
      </c>
      <c r="XEU37" s="11">
        <f t="shared" si="2"/>
        <v>1</v>
      </c>
      <c r="XEV37">
        <f t="shared" ca="1" si="11"/>
        <v>1</v>
      </c>
      <c r="XEX37">
        <f t="shared" si="12"/>
        <v>1</v>
      </c>
      <c r="XEY37">
        <f t="shared" si="13"/>
        <v>1</v>
      </c>
      <c r="XEZ37">
        <f t="shared" si="14"/>
        <v>1</v>
      </c>
      <c r="XFA37">
        <f t="shared" ca="1" si="15"/>
        <v>1</v>
      </c>
      <c r="XFB37" s="10">
        <f t="shared" si="16"/>
        <v>1</v>
      </c>
      <c r="XFC37">
        <v>1</v>
      </c>
      <c r="XFD37">
        <f>IF(IFERROR(SEARCH("Other unavailability",Table3[[#This Row],[Column5]],1), 0), IF(LEN(Table3[[#This Row],[Column8]])&gt;0, 1, 0), 1)</f>
        <v>1</v>
      </c>
    </row>
    <row r="38" spans="2:9 16373:16384" x14ac:dyDescent="0.3">
      <c r="B38" s="18"/>
      <c r="C38" s="18"/>
      <c r="D38" s="18"/>
      <c r="E38" s="19"/>
      <c r="F38" s="19"/>
      <c r="G38" s="18"/>
      <c r="H38" s="14"/>
      <c r="I38" s="14"/>
      <c r="XES38">
        <f t="shared" si="9"/>
        <v>0</v>
      </c>
      <c r="XET38">
        <f t="shared" si="10"/>
        <v>0</v>
      </c>
      <c r="XEU38" s="11">
        <f t="shared" si="2"/>
        <v>1</v>
      </c>
      <c r="XEV38">
        <f t="shared" ca="1" si="11"/>
        <v>1</v>
      </c>
      <c r="XEX38">
        <f t="shared" si="12"/>
        <v>1</v>
      </c>
      <c r="XEY38">
        <f t="shared" si="13"/>
        <v>1</v>
      </c>
      <c r="XEZ38">
        <f t="shared" si="14"/>
        <v>1</v>
      </c>
      <c r="XFA38">
        <f t="shared" ca="1" si="15"/>
        <v>1</v>
      </c>
      <c r="XFB38" s="10">
        <f t="shared" si="16"/>
        <v>1</v>
      </c>
      <c r="XFC38">
        <v>1</v>
      </c>
      <c r="XFD38">
        <f>IF(IFERROR(SEARCH("Other unavailability",Table3[[#This Row],[Column5]],1), 0), IF(LEN(Table3[[#This Row],[Column8]])&gt;0, 1, 0), 1)</f>
        <v>1</v>
      </c>
    </row>
    <row r="39" spans="2:9 16373:16384" x14ac:dyDescent="0.3">
      <c r="B39" s="18"/>
      <c r="C39" s="18"/>
      <c r="D39" s="18"/>
      <c r="E39" s="19"/>
      <c r="F39" s="19"/>
      <c r="G39" s="18"/>
      <c r="H39" s="14"/>
      <c r="I39" s="14"/>
      <c r="XEU39" s="11"/>
      <c r="XFB39" s="10"/>
    </row>
    <row r="40" spans="2:9 16373:16384" x14ac:dyDescent="0.3">
      <c r="B40" s="14"/>
      <c r="C40" s="14"/>
      <c r="D40" s="14"/>
      <c r="E40" s="15"/>
      <c r="F40" s="15"/>
      <c r="G40" s="14"/>
      <c r="H40" s="14"/>
      <c r="I40" s="14"/>
      <c r="XEU40" s="11"/>
      <c r="XFB40" s="10"/>
    </row>
    <row r="41" spans="2:9 16373:16384" x14ac:dyDescent="0.3">
      <c r="B41" s="18"/>
      <c r="C41" s="18"/>
      <c r="D41" s="18"/>
      <c r="E41" s="19"/>
      <c r="F41" s="19"/>
      <c r="G41" s="18"/>
      <c r="H41" s="14"/>
      <c r="I41" s="14"/>
      <c r="XES41">
        <f t="shared" si="9"/>
        <v>0</v>
      </c>
      <c r="XET41">
        <f t="shared" si="10"/>
        <v>0</v>
      </c>
      <c r="XEU41" s="11">
        <f t="shared" si="2"/>
        <v>1</v>
      </c>
      <c r="XEV41">
        <f t="shared" ca="1" si="11"/>
        <v>1</v>
      </c>
      <c r="XEX41">
        <f t="shared" si="12"/>
        <v>1</v>
      </c>
      <c r="XEY41">
        <f t="shared" si="13"/>
        <v>1</v>
      </c>
      <c r="XEZ41">
        <f t="shared" si="14"/>
        <v>1</v>
      </c>
      <c r="XFA41">
        <f t="shared" ca="1" si="15"/>
        <v>1</v>
      </c>
      <c r="XFB41" s="10">
        <f t="shared" si="16"/>
        <v>1</v>
      </c>
      <c r="XFC41">
        <v>1</v>
      </c>
      <c r="XFD41">
        <f>IF(IFERROR(SEARCH("Other unavailability",Table3[[#This Row],[Column5]],1), 0), IF(LEN(Table3[[#This Row],[Column8]])&gt;0, 1, 0), 1)</f>
        <v>1</v>
      </c>
    </row>
    <row r="42" spans="2:9 16373:16384" x14ac:dyDescent="0.3">
      <c r="B42" s="14"/>
      <c r="C42" s="14"/>
      <c r="D42" s="14"/>
      <c r="E42" s="15"/>
      <c r="F42" s="15"/>
      <c r="G42" s="14"/>
      <c r="H42" s="14"/>
      <c r="I42" s="14"/>
      <c r="XEU42" s="11"/>
      <c r="XFB42" s="10"/>
    </row>
    <row r="43" spans="2:9 16373:16384" x14ac:dyDescent="0.3">
      <c r="B43" s="14"/>
      <c r="C43" s="14"/>
      <c r="D43" s="14"/>
      <c r="E43" s="15"/>
      <c r="F43" s="15"/>
      <c r="G43" s="14"/>
      <c r="H43" s="14"/>
      <c r="I43" s="14"/>
      <c r="XEU43" s="11"/>
      <c r="XFB43" s="10"/>
    </row>
    <row r="44" spans="2:9 16373:16384" x14ac:dyDescent="0.3">
      <c r="B44" s="14"/>
      <c r="C44" s="14"/>
      <c r="D44" s="14"/>
      <c r="E44" s="15"/>
      <c r="F44" s="15"/>
      <c r="G44" s="14"/>
      <c r="H44" s="14"/>
      <c r="I44" s="14"/>
      <c r="XEU44" s="11"/>
      <c r="XFB44" s="10"/>
    </row>
    <row r="45" spans="2:9 16373:16384" x14ac:dyDescent="0.3">
      <c r="B45" s="14"/>
      <c r="C45" s="14"/>
      <c r="D45" s="14"/>
      <c r="E45" s="15"/>
      <c r="F45" s="15"/>
      <c r="G45" s="14"/>
      <c r="H45" s="14"/>
      <c r="I45" s="14"/>
      <c r="XEU45" s="11"/>
      <c r="XFB45" s="10"/>
    </row>
    <row r="46" spans="2:9 16373:16384" x14ac:dyDescent="0.3">
      <c r="B46" s="18"/>
      <c r="C46" s="18"/>
      <c r="D46" s="18"/>
      <c r="E46" s="19"/>
      <c r="F46" s="19"/>
      <c r="G46" s="18"/>
      <c r="H46" s="14"/>
      <c r="I46" s="14"/>
      <c r="XEU46" s="11"/>
      <c r="XFB46" s="10"/>
    </row>
    <row r="47" spans="2:9 16373:16384" x14ac:dyDescent="0.3">
      <c r="B47" s="14"/>
      <c r="C47" s="14"/>
      <c r="D47" s="14"/>
      <c r="E47" s="15"/>
      <c r="F47" s="15"/>
      <c r="G47" s="14"/>
      <c r="H47" s="14"/>
      <c r="I47" s="14"/>
      <c r="XEU47" s="11"/>
      <c r="XFB47" s="10"/>
    </row>
    <row r="48" spans="2:9 16373:16384" x14ac:dyDescent="0.3">
      <c r="B48" s="14"/>
      <c r="C48" s="14"/>
      <c r="D48" s="14"/>
      <c r="E48" s="15"/>
      <c r="F48" s="15"/>
      <c r="G48" s="14"/>
      <c r="H48" s="14"/>
      <c r="I48" s="14"/>
      <c r="XEU48" s="11"/>
      <c r="XFB48" s="10"/>
    </row>
    <row r="49" spans="2:9 16373:16384" x14ac:dyDescent="0.3">
      <c r="B49" s="14"/>
      <c r="C49" s="14"/>
      <c r="D49" s="14"/>
      <c r="E49" s="15"/>
      <c r="F49" s="15"/>
      <c r="G49" s="14"/>
      <c r="H49" s="14"/>
      <c r="I49" s="14"/>
      <c r="XEU49" s="11"/>
      <c r="XFB49" s="10"/>
    </row>
    <row r="50" spans="2:9 16373:16384" x14ac:dyDescent="0.3">
      <c r="B50" s="14"/>
      <c r="C50" s="14"/>
      <c r="D50" s="14"/>
      <c r="E50" s="15"/>
      <c r="F50" s="15"/>
      <c r="G50" s="14"/>
      <c r="H50" s="14"/>
      <c r="I50" s="14"/>
      <c r="XEU50" s="11"/>
      <c r="XFB50" s="10"/>
    </row>
    <row r="51" spans="2:9 16373:16384" x14ac:dyDescent="0.3">
      <c r="B51" s="14"/>
      <c r="C51" s="14"/>
      <c r="D51" s="14"/>
      <c r="E51" s="15"/>
      <c r="F51" s="15"/>
      <c r="G51" s="14"/>
      <c r="H51" s="14"/>
      <c r="I51" s="14"/>
      <c r="XEU51" s="11"/>
      <c r="XFB51" s="10"/>
    </row>
    <row r="52" spans="2:9 16373:16384" x14ac:dyDescent="0.3">
      <c r="B52" s="14"/>
      <c r="C52" s="14"/>
      <c r="D52" s="14"/>
      <c r="E52" s="15"/>
      <c r="F52" s="15"/>
      <c r="G52" s="14"/>
      <c r="H52" s="14"/>
      <c r="I52" s="14"/>
      <c r="XEU52" s="11"/>
      <c r="XFB52" s="10"/>
    </row>
    <row r="53" spans="2:9 16373:16384" x14ac:dyDescent="0.3">
      <c r="B53" s="14"/>
      <c r="C53" s="14"/>
      <c r="D53" s="14"/>
      <c r="E53" s="15"/>
      <c r="F53" s="15"/>
      <c r="G53" s="14"/>
      <c r="H53" s="14"/>
      <c r="I53" s="14"/>
      <c r="XEU53" s="11"/>
      <c r="XFB53" s="10"/>
    </row>
    <row r="54" spans="2:9 16373:16384" x14ac:dyDescent="0.3">
      <c r="B54" s="14"/>
      <c r="C54" s="14"/>
      <c r="D54" s="14"/>
      <c r="E54" s="15"/>
      <c r="F54" s="15"/>
      <c r="G54" s="14"/>
      <c r="H54" s="14"/>
      <c r="I54" s="14"/>
      <c r="XEU54" s="11"/>
      <c r="XFB54" s="10"/>
    </row>
    <row r="55" spans="2:9 16373:16384" x14ac:dyDescent="0.3">
      <c r="B55" s="14"/>
      <c r="C55" s="14"/>
      <c r="D55" s="14"/>
      <c r="E55" s="15"/>
      <c r="F55" s="15"/>
      <c r="G55" s="14"/>
      <c r="H55" s="14"/>
      <c r="I55" s="14"/>
      <c r="XEU55" s="11"/>
      <c r="XFB55" s="10"/>
    </row>
    <row r="56" spans="2:9 16373:16384" x14ac:dyDescent="0.3">
      <c r="B56" s="14"/>
      <c r="C56" s="14"/>
      <c r="D56" s="14"/>
      <c r="E56" s="15"/>
      <c r="F56" s="15"/>
      <c r="G56" s="14"/>
      <c r="H56" s="14"/>
      <c r="I56" s="14"/>
      <c r="XES56">
        <f t="shared" ref="XES56:XES81" si="17">IF(ISBLANK(B56),0,1)</f>
        <v>0</v>
      </c>
      <c r="XET56">
        <f t="shared" ref="XET56:XET81" si="18">IF(CONCATENATE(C56,D56,E56,F56)&lt;&gt;"",1,0)</f>
        <v>0</v>
      </c>
      <c r="XEU56" s="11">
        <f t="shared" ref="XEU56:XEU105" si="19">IF(AND(XES56=0,XET56=1),0,1)</f>
        <v>1</v>
      </c>
      <c r="XEV56">
        <f t="shared" ref="XEV56:XEV81" ca="1" si="20">IF(AND(B56&lt;&gt;"",ISNA(VLOOKUP(D56,INDIRECT("Reasons"),1,FALSE))),0,1)</f>
        <v>1</v>
      </c>
      <c r="XEX56">
        <f t="shared" ref="XEX56:XEX81" si="21">IF(AND(B56&lt;&gt;"",ISBLANK(D56)),0,1)</f>
        <v>1</v>
      </c>
      <c r="XEY56">
        <f t="shared" ref="XEY56:XEY81" si="22">IF(AND(B56&lt;&gt;"",ISBLANK(E56)),0,1)</f>
        <v>1</v>
      </c>
      <c r="XEZ56">
        <f t="shared" ref="XEZ56:XEZ81" si="23">IF(AND(B56&lt;&gt;"",ISBLANK(F56)),0,1)</f>
        <v>1</v>
      </c>
      <c r="XFA56">
        <f t="shared" ref="XFA56:XFA81" ca="1" si="24">IF(ISNA(VLOOKUP(C56,INDIRECT(B56),1,FALSE)),0,1)</f>
        <v>1</v>
      </c>
      <c r="XFB56" s="10">
        <f t="shared" ref="XFB56:XFB81" si="25">IF(AND(B56&lt;&gt;"",ISBLANK(C56)),0,1)</f>
        <v>1</v>
      </c>
      <c r="XFC56">
        <v>1</v>
      </c>
      <c r="XFD56">
        <f>IF(IFERROR(SEARCH("Other unavailability",Table3[[#This Row],[Column5]],1), 0), IF(LEN(Table3[[#This Row],[Column8]])&gt;0, 1, 0), 1)</f>
        <v>1</v>
      </c>
    </row>
    <row r="57" spans="2:9 16373:16384" x14ac:dyDescent="0.3">
      <c r="B57" s="14"/>
      <c r="C57" s="14"/>
      <c r="D57" s="14"/>
      <c r="E57" s="15"/>
      <c r="F57" s="15"/>
      <c r="G57" s="14"/>
      <c r="H57" s="14"/>
      <c r="I57" s="14"/>
      <c r="XES57">
        <f t="shared" si="17"/>
        <v>0</v>
      </c>
      <c r="XET57">
        <f t="shared" si="18"/>
        <v>0</v>
      </c>
      <c r="XEU57" s="11">
        <f t="shared" si="19"/>
        <v>1</v>
      </c>
      <c r="XEV57">
        <f t="shared" ca="1" si="20"/>
        <v>1</v>
      </c>
      <c r="XEX57">
        <f t="shared" si="21"/>
        <v>1</v>
      </c>
      <c r="XEY57">
        <f t="shared" si="22"/>
        <v>1</v>
      </c>
      <c r="XEZ57">
        <f t="shared" si="23"/>
        <v>1</v>
      </c>
      <c r="XFA57">
        <f t="shared" ca="1" si="24"/>
        <v>1</v>
      </c>
      <c r="XFB57" s="10">
        <f t="shared" si="25"/>
        <v>1</v>
      </c>
      <c r="XFC57">
        <v>1</v>
      </c>
      <c r="XFD57">
        <f>IF(IFERROR(SEARCH("Other unavailability",Table3[[#This Row],[Column5]],1), 0), IF(LEN(Table3[[#This Row],[Column8]])&gt;0, 1, 0), 1)</f>
        <v>1</v>
      </c>
    </row>
    <row r="58" spans="2:9 16373:16384" x14ac:dyDescent="0.3">
      <c r="B58" s="14"/>
      <c r="C58" s="14"/>
      <c r="D58" s="14"/>
      <c r="E58" s="15"/>
      <c r="F58" s="15"/>
      <c r="G58" s="14"/>
      <c r="H58" s="14"/>
      <c r="I58" s="14"/>
      <c r="XES58">
        <f t="shared" si="17"/>
        <v>0</v>
      </c>
      <c r="XET58">
        <f t="shared" si="18"/>
        <v>0</v>
      </c>
      <c r="XEU58" s="11">
        <f t="shared" si="19"/>
        <v>1</v>
      </c>
      <c r="XEV58">
        <f t="shared" ca="1" si="20"/>
        <v>1</v>
      </c>
      <c r="XEX58">
        <f t="shared" si="21"/>
        <v>1</v>
      </c>
      <c r="XEY58">
        <f t="shared" si="22"/>
        <v>1</v>
      </c>
      <c r="XEZ58">
        <f t="shared" si="23"/>
        <v>1</v>
      </c>
      <c r="XFA58">
        <f t="shared" ca="1" si="24"/>
        <v>1</v>
      </c>
      <c r="XFB58" s="10">
        <f t="shared" si="25"/>
        <v>1</v>
      </c>
      <c r="XFC58">
        <v>1</v>
      </c>
      <c r="XFD58">
        <f>IF(IFERROR(SEARCH("Other unavailability",Table3[[#This Row],[Column5]],1), 0), IF(LEN(Table3[[#This Row],[Column8]])&gt;0, 1, 0), 1)</f>
        <v>1</v>
      </c>
    </row>
    <row r="59" spans="2:9 16373:16384" x14ac:dyDescent="0.3">
      <c r="B59" s="14"/>
      <c r="C59" s="14"/>
      <c r="D59" s="14"/>
      <c r="E59" s="15"/>
      <c r="F59" s="15"/>
      <c r="G59" s="14"/>
      <c r="H59" s="14"/>
      <c r="I59" s="14"/>
      <c r="XES59">
        <f t="shared" si="17"/>
        <v>0</v>
      </c>
      <c r="XET59">
        <f t="shared" si="18"/>
        <v>0</v>
      </c>
      <c r="XEU59" s="11">
        <f t="shared" si="19"/>
        <v>1</v>
      </c>
      <c r="XEV59">
        <f t="shared" ca="1" si="20"/>
        <v>1</v>
      </c>
      <c r="XEX59">
        <f t="shared" si="21"/>
        <v>1</v>
      </c>
      <c r="XEY59">
        <f t="shared" si="22"/>
        <v>1</v>
      </c>
      <c r="XEZ59">
        <f t="shared" si="23"/>
        <v>1</v>
      </c>
      <c r="XFA59">
        <f t="shared" ca="1" si="24"/>
        <v>1</v>
      </c>
      <c r="XFB59" s="10">
        <f t="shared" si="25"/>
        <v>1</v>
      </c>
      <c r="XFC59">
        <v>1</v>
      </c>
      <c r="XFD59">
        <f>IF(IFERROR(SEARCH("Other unavailability",Table3[[#This Row],[Column5]],1), 0), IF(LEN(Table3[[#This Row],[Column8]])&gt;0, 1, 0), 1)</f>
        <v>1</v>
      </c>
    </row>
    <row r="60" spans="2:9 16373:16384" x14ac:dyDescent="0.3">
      <c r="B60" s="14"/>
      <c r="C60" s="14"/>
      <c r="D60" s="14"/>
      <c r="E60" s="15"/>
      <c r="F60" s="15"/>
      <c r="G60" s="14"/>
      <c r="H60" s="14"/>
      <c r="I60" s="14"/>
      <c r="XES60">
        <f t="shared" si="17"/>
        <v>0</v>
      </c>
      <c r="XET60">
        <f t="shared" si="18"/>
        <v>0</v>
      </c>
      <c r="XEU60" s="11">
        <f t="shared" si="19"/>
        <v>1</v>
      </c>
      <c r="XEV60">
        <f t="shared" ca="1" si="20"/>
        <v>1</v>
      </c>
      <c r="XEX60">
        <f t="shared" si="21"/>
        <v>1</v>
      </c>
      <c r="XEY60">
        <f t="shared" si="22"/>
        <v>1</v>
      </c>
      <c r="XEZ60">
        <f t="shared" si="23"/>
        <v>1</v>
      </c>
      <c r="XFA60">
        <f t="shared" ca="1" si="24"/>
        <v>1</v>
      </c>
      <c r="XFB60" s="10">
        <f t="shared" si="25"/>
        <v>1</v>
      </c>
      <c r="XFC60">
        <v>1</v>
      </c>
      <c r="XFD60">
        <f>IF(IFERROR(SEARCH("Other unavailability",Table3[[#This Row],[Column5]],1), 0), IF(LEN(Table3[[#This Row],[Column8]])&gt;0, 1, 0), 1)</f>
        <v>1</v>
      </c>
    </row>
    <row r="61" spans="2:9 16373:16384" x14ac:dyDescent="0.3">
      <c r="B61" s="14"/>
      <c r="C61" s="14"/>
      <c r="D61" s="14"/>
      <c r="E61" s="15"/>
      <c r="F61" s="15"/>
      <c r="G61" s="14"/>
      <c r="H61" s="14"/>
      <c r="I61" s="14"/>
      <c r="XES61">
        <f t="shared" si="17"/>
        <v>0</v>
      </c>
      <c r="XET61">
        <f t="shared" si="18"/>
        <v>0</v>
      </c>
      <c r="XEU61" s="11">
        <f t="shared" si="19"/>
        <v>1</v>
      </c>
      <c r="XEV61">
        <f t="shared" ca="1" si="20"/>
        <v>1</v>
      </c>
      <c r="XEX61">
        <f t="shared" si="21"/>
        <v>1</v>
      </c>
      <c r="XEY61">
        <f t="shared" si="22"/>
        <v>1</v>
      </c>
      <c r="XEZ61">
        <f t="shared" si="23"/>
        <v>1</v>
      </c>
      <c r="XFA61">
        <f t="shared" ca="1" si="24"/>
        <v>1</v>
      </c>
      <c r="XFB61" s="10">
        <f t="shared" si="25"/>
        <v>1</v>
      </c>
      <c r="XFC61">
        <v>1</v>
      </c>
      <c r="XFD61">
        <f>IF(IFERROR(SEARCH("Other unavailability",Table3[[#This Row],[Column5]],1), 0), IF(LEN(Table3[[#This Row],[Column8]])&gt;0, 1, 0), 1)</f>
        <v>1</v>
      </c>
    </row>
    <row r="62" spans="2:9 16373:16384" x14ac:dyDescent="0.3">
      <c r="B62" s="14"/>
      <c r="C62" s="14"/>
      <c r="D62" s="14"/>
      <c r="E62" s="15"/>
      <c r="F62" s="15"/>
      <c r="G62" s="14"/>
      <c r="H62" s="14"/>
      <c r="I62" s="14"/>
      <c r="XES62">
        <f t="shared" si="17"/>
        <v>0</v>
      </c>
      <c r="XET62">
        <f t="shared" si="18"/>
        <v>0</v>
      </c>
      <c r="XEU62" s="11">
        <f t="shared" si="19"/>
        <v>1</v>
      </c>
      <c r="XEV62">
        <f t="shared" ca="1" si="20"/>
        <v>1</v>
      </c>
      <c r="XEX62">
        <f t="shared" si="21"/>
        <v>1</v>
      </c>
      <c r="XEY62">
        <f t="shared" si="22"/>
        <v>1</v>
      </c>
      <c r="XEZ62">
        <f t="shared" si="23"/>
        <v>1</v>
      </c>
      <c r="XFA62">
        <f t="shared" ca="1" si="24"/>
        <v>1</v>
      </c>
      <c r="XFB62" s="10">
        <f t="shared" si="25"/>
        <v>1</v>
      </c>
      <c r="XFC62">
        <v>1</v>
      </c>
      <c r="XFD62">
        <f>IF(IFERROR(SEARCH("Other unavailability",Table3[[#This Row],[Column5]],1), 0), IF(LEN(Table3[[#This Row],[Column8]])&gt;0, 1, 0), 1)</f>
        <v>1</v>
      </c>
    </row>
    <row r="63" spans="2:9 16373:16384" x14ac:dyDescent="0.3">
      <c r="B63" s="14"/>
      <c r="C63" s="14"/>
      <c r="D63" s="14"/>
      <c r="E63" s="15"/>
      <c r="F63" s="15"/>
      <c r="G63" s="14"/>
      <c r="H63" s="14"/>
      <c r="I63" s="14"/>
      <c r="XES63">
        <f t="shared" si="17"/>
        <v>0</v>
      </c>
      <c r="XET63">
        <f t="shared" si="18"/>
        <v>0</v>
      </c>
      <c r="XEU63" s="11">
        <f t="shared" si="19"/>
        <v>1</v>
      </c>
      <c r="XEV63">
        <f t="shared" ca="1" si="20"/>
        <v>1</v>
      </c>
      <c r="XEX63">
        <f t="shared" si="21"/>
        <v>1</v>
      </c>
      <c r="XEY63">
        <f t="shared" si="22"/>
        <v>1</v>
      </c>
      <c r="XEZ63">
        <f t="shared" si="23"/>
        <v>1</v>
      </c>
      <c r="XFA63">
        <f t="shared" ca="1" si="24"/>
        <v>1</v>
      </c>
      <c r="XFB63" s="10">
        <f t="shared" si="25"/>
        <v>1</v>
      </c>
      <c r="XFC63">
        <v>1</v>
      </c>
      <c r="XFD63">
        <f>IF(IFERROR(SEARCH("Other unavailability",Table3[[#This Row],[Column5]],1), 0), IF(LEN(Table3[[#This Row],[Column8]])&gt;0, 1, 0), 1)</f>
        <v>1</v>
      </c>
    </row>
    <row r="64" spans="2:9 16373:16384" x14ac:dyDescent="0.3">
      <c r="B64" s="14"/>
      <c r="C64" s="14"/>
      <c r="D64" s="14"/>
      <c r="E64" s="15"/>
      <c r="F64" s="15"/>
      <c r="G64" s="14"/>
      <c r="H64" s="14"/>
      <c r="I64" s="14"/>
      <c r="XES64">
        <f t="shared" si="17"/>
        <v>0</v>
      </c>
      <c r="XET64">
        <f t="shared" si="18"/>
        <v>0</v>
      </c>
      <c r="XEU64" s="11">
        <f t="shared" si="19"/>
        <v>1</v>
      </c>
      <c r="XEV64">
        <f t="shared" ca="1" si="20"/>
        <v>1</v>
      </c>
      <c r="XEX64">
        <f t="shared" si="21"/>
        <v>1</v>
      </c>
      <c r="XEY64">
        <f t="shared" si="22"/>
        <v>1</v>
      </c>
      <c r="XEZ64">
        <f t="shared" si="23"/>
        <v>1</v>
      </c>
      <c r="XFA64">
        <f t="shared" ca="1" si="24"/>
        <v>1</v>
      </c>
      <c r="XFB64" s="10">
        <f t="shared" si="25"/>
        <v>1</v>
      </c>
      <c r="XFC64">
        <v>1</v>
      </c>
      <c r="XFD64">
        <f>IF(IFERROR(SEARCH("Other unavailability",Table3[[#This Row],[Column5]],1), 0), IF(LEN(Table3[[#This Row],[Column8]])&gt;0, 1, 0), 1)</f>
        <v>1</v>
      </c>
    </row>
    <row r="65" spans="2:9 16373:16384" x14ac:dyDescent="0.3">
      <c r="B65" s="14"/>
      <c r="C65" s="14"/>
      <c r="D65" s="14"/>
      <c r="E65" s="15"/>
      <c r="F65" s="15"/>
      <c r="G65" s="14"/>
      <c r="H65" s="14"/>
      <c r="I65" s="14"/>
      <c r="XES65">
        <f t="shared" si="17"/>
        <v>0</v>
      </c>
      <c r="XET65">
        <f t="shared" si="18"/>
        <v>0</v>
      </c>
      <c r="XEU65" s="11">
        <f t="shared" si="19"/>
        <v>1</v>
      </c>
      <c r="XEV65">
        <f t="shared" ca="1" si="20"/>
        <v>1</v>
      </c>
      <c r="XEX65">
        <f t="shared" si="21"/>
        <v>1</v>
      </c>
      <c r="XEY65">
        <f t="shared" si="22"/>
        <v>1</v>
      </c>
      <c r="XEZ65">
        <f t="shared" si="23"/>
        <v>1</v>
      </c>
      <c r="XFA65">
        <f t="shared" ca="1" si="24"/>
        <v>1</v>
      </c>
      <c r="XFB65" s="10">
        <f t="shared" si="25"/>
        <v>1</v>
      </c>
      <c r="XFC65">
        <v>1</v>
      </c>
      <c r="XFD65">
        <f>IF(IFERROR(SEARCH("Other unavailability",Table3[[#This Row],[Column5]],1), 0), IF(LEN(Table3[[#This Row],[Column8]])&gt;0, 1, 0), 1)</f>
        <v>1</v>
      </c>
    </row>
    <row r="66" spans="2:9 16373:16384" x14ac:dyDescent="0.3">
      <c r="B66" s="14"/>
      <c r="C66" s="14"/>
      <c r="D66" s="14"/>
      <c r="E66" s="15"/>
      <c r="F66" s="15"/>
      <c r="G66" s="14"/>
      <c r="H66" s="14"/>
      <c r="I66" s="14"/>
      <c r="XES66">
        <f t="shared" si="17"/>
        <v>0</v>
      </c>
      <c r="XET66">
        <f t="shared" si="18"/>
        <v>0</v>
      </c>
      <c r="XEU66" s="11">
        <f t="shared" si="19"/>
        <v>1</v>
      </c>
      <c r="XEV66">
        <f t="shared" ca="1" si="20"/>
        <v>1</v>
      </c>
      <c r="XEX66">
        <f t="shared" si="21"/>
        <v>1</v>
      </c>
      <c r="XEY66">
        <f t="shared" si="22"/>
        <v>1</v>
      </c>
      <c r="XEZ66">
        <f t="shared" si="23"/>
        <v>1</v>
      </c>
      <c r="XFA66">
        <f t="shared" ca="1" si="24"/>
        <v>1</v>
      </c>
      <c r="XFB66" s="10">
        <f t="shared" si="25"/>
        <v>1</v>
      </c>
      <c r="XFC66">
        <v>1</v>
      </c>
      <c r="XFD66">
        <f>IF(IFERROR(SEARCH("Other unavailability",Table3[[#This Row],[Column5]],1), 0), IF(LEN(Table3[[#This Row],[Column8]])&gt;0, 1, 0), 1)</f>
        <v>1</v>
      </c>
    </row>
    <row r="67" spans="2:9 16373:16384" x14ac:dyDescent="0.3">
      <c r="B67" s="14"/>
      <c r="C67" s="14"/>
      <c r="D67" s="14"/>
      <c r="E67" s="15"/>
      <c r="F67" s="15"/>
      <c r="G67" s="14"/>
      <c r="H67" s="14"/>
      <c r="I67" s="14"/>
      <c r="XES67">
        <f t="shared" si="17"/>
        <v>0</v>
      </c>
      <c r="XET67">
        <f t="shared" si="18"/>
        <v>0</v>
      </c>
      <c r="XEU67" s="11">
        <f t="shared" si="19"/>
        <v>1</v>
      </c>
      <c r="XEV67">
        <f t="shared" ca="1" si="20"/>
        <v>1</v>
      </c>
      <c r="XEX67">
        <f t="shared" si="21"/>
        <v>1</v>
      </c>
      <c r="XEY67">
        <f t="shared" si="22"/>
        <v>1</v>
      </c>
      <c r="XEZ67">
        <f t="shared" si="23"/>
        <v>1</v>
      </c>
      <c r="XFA67">
        <f t="shared" ca="1" si="24"/>
        <v>1</v>
      </c>
      <c r="XFB67" s="10">
        <f t="shared" si="25"/>
        <v>1</v>
      </c>
      <c r="XFC67">
        <v>1</v>
      </c>
      <c r="XFD67">
        <f>IF(IFERROR(SEARCH("Other unavailability",Table3[[#This Row],[Column5]],1), 0), IF(LEN(Table3[[#This Row],[Column8]])&gt;0, 1, 0), 1)</f>
        <v>1</v>
      </c>
    </row>
    <row r="68" spans="2:9 16373:16384" x14ac:dyDescent="0.3">
      <c r="B68" s="14"/>
      <c r="C68" s="14"/>
      <c r="D68" s="14"/>
      <c r="E68" s="15"/>
      <c r="F68" s="15"/>
      <c r="G68" s="14"/>
      <c r="H68" s="14"/>
      <c r="I68" s="14"/>
      <c r="XES68">
        <f t="shared" si="17"/>
        <v>0</v>
      </c>
      <c r="XET68">
        <f t="shared" si="18"/>
        <v>0</v>
      </c>
      <c r="XEU68" s="11">
        <f t="shared" si="19"/>
        <v>1</v>
      </c>
      <c r="XEV68">
        <f t="shared" ca="1" si="20"/>
        <v>1</v>
      </c>
      <c r="XEX68">
        <f t="shared" si="21"/>
        <v>1</v>
      </c>
      <c r="XEY68">
        <f t="shared" si="22"/>
        <v>1</v>
      </c>
      <c r="XEZ68">
        <f t="shared" si="23"/>
        <v>1</v>
      </c>
      <c r="XFA68">
        <f t="shared" ca="1" si="24"/>
        <v>1</v>
      </c>
      <c r="XFB68" s="10">
        <f t="shared" si="25"/>
        <v>1</v>
      </c>
      <c r="XFC68">
        <v>1</v>
      </c>
      <c r="XFD68">
        <f>IF(IFERROR(SEARCH("Other unavailability",Table3[[#This Row],[Column5]],1), 0), IF(LEN(Table3[[#This Row],[Column8]])&gt;0, 1, 0), 1)</f>
        <v>1</v>
      </c>
    </row>
    <row r="69" spans="2:9 16373:16384" x14ac:dyDescent="0.3">
      <c r="B69" s="14"/>
      <c r="C69" s="14"/>
      <c r="D69" s="14"/>
      <c r="E69" s="15"/>
      <c r="F69" s="15"/>
      <c r="G69" s="14"/>
      <c r="H69" s="14"/>
      <c r="I69" s="14"/>
      <c r="XES69">
        <f t="shared" si="17"/>
        <v>0</v>
      </c>
      <c r="XET69">
        <f t="shared" si="18"/>
        <v>0</v>
      </c>
      <c r="XEU69" s="11">
        <f t="shared" si="19"/>
        <v>1</v>
      </c>
      <c r="XEV69">
        <f t="shared" ca="1" si="20"/>
        <v>1</v>
      </c>
      <c r="XEX69">
        <f t="shared" si="21"/>
        <v>1</v>
      </c>
      <c r="XEY69">
        <f t="shared" si="22"/>
        <v>1</v>
      </c>
      <c r="XEZ69">
        <f t="shared" si="23"/>
        <v>1</v>
      </c>
      <c r="XFA69">
        <f t="shared" ca="1" si="24"/>
        <v>1</v>
      </c>
      <c r="XFB69" s="10">
        <f t="shared" si="25"/>
        <v>1</v>
      </c>
      <c r="XFC69">
        <v>1</v>
      </c>
      <c r="XFD69">
        <f>IF(IFERROR(SEARCH("Other unavailability",Table3[[#This Row],[Column5]],1), 0), IF(LEN(Table3[[#This Row],[Column8]])&gt;0, 1, 0), 1)</f>
        <v>1</v>
      </c>
    </row>
    <row r="70" spans="2:9 16373:16384" x14ac:dyDescent="0.3">
      <c r="B70" s="14"/>
      <c r="C70" s="14"/>
      <c r="D70" s="14"/>
      <c r="E70" s="15"/>
      <c r="F70" s="15"/>
      <c r="G70" s="14"/>
      <c r="H70" s="14"/>
      <c r="I70" s="14"/>
      <c r="XES70">
        <f t="shared" si="17"/>
        <v>0</v>
      </c>
      <c r="XET70">
        <f t="shared" si="18"/>
        <v>0</v>
      </c>
      <c r="XEU70" s="11">
        <f t="shared" si="19"/>
        <v>1</v>
      </c>
      <c r="XEV70">
        <f t="shared" ca="1" si="20"/>
        <v>1</v>
      </c>
      <c r="XEX70">
        <f t="shared" si="21"/>
        <v>1</v>
      </c>
      <c r="XEY70">
        <f t="shared" si="22"/>
        <v>1</v>
      </c>
      <c r="XEZ70">
        <f t="shared" si="23"/>
        <v>1</v>
      </c>
      <c r="XFA70">
        <f t="shared" ca="1" si="24"/>
        <v>1</v>
      </c>
      <c r="XFB70" s="10">
        <f t="shared" si="25"/>
        <v>1</v>
      </c>
      <c r="XFC70">
        <v>1</v>
      </c>
      <c r="XFD70">
        <f>IF(IFERROR(SEARCH("Other unavailability",Table3[[#This Row],[Column5]],1), 0), IF(LEN(Table3[[#This Row],[Column8]])&gt;0, 1, 0), 1)</f>
        <v>1</v>
      </c>
    </row>
    <row r="71" spans="2:9 16373:16384" x14ac:dyDescent="0.3">
      <c r="B71" s="14"/>
      <c r="C71" s="14"/>
      <c r="D71" s="14"/>
      <c r="E71" s="15"/>
      <c r="F71" s="15"/>
      <c r="G71" s="14"/>
      <c r="H71" s="14"/>
      <c r="I71" s="14"/>
      <c r="XES71">
        <f t="shared" si="17"/>
        <v>0</v>
      </c>
      <c r="XET71">
        <f t="shared" si="18"/>
        <v>0</v>
      </c>
      <c r="XEU71" s="11">
        <f t="shared" si="19"/>
        <v>1</v>
      </c>
      <c r="XEV71">
        <f t="shared" ca="1" si="20"/>
        <v>1</v>
      </c>
      <c r="XEX71">
        <f t="shared" si="21"/>
        <v>1</v>
      </c>
      <c r="XEY71">
        <f t="shared" si="22"/>
        <v>1</v>
      </c>
      <c r="XEZ71">
        <f t="shared" si="23"/>
        <v>1</v>
      </c>
      <c r="XFA71">
        <f t="shared" ca="1" si="24"/>
        <v>1</v>
      </c>
      <c r="XFB71" s="10">
        <f t="shared" si="25"/>
        <v>1</v>
      </c>
      <c r="XFC71">
        <v>1</v>
      </c>
      <c r="XFD71">
        <f>IF(IFERROR(SEARCH("Other unavailability",Table3[[#This Row],[Column5]],1), 0), IF(LEN(Table3[[#This Row],[Column8]])&gt;0, 1, 0), 1)</f>
        <v>1</v>
      </c>
    </row>
    <row r="72" spans="2:9 16373:16384" x14ac:dyDescent="0.3">
      <c r="B72" s="14"/>
      <c r="C72" s="14"/>
      <c r="D72" s="14"/>
      <c r="E72" s="15"/>
      <c r="F72" s="15"/>
      <c r="G72" s="14"/>
      <c r="H72" s="14"/>
      <c r="I72" s="14"/>
      <c r="XES72">
        <f t="shared" si="17"/>
        <v>0</v>
      </c>
      <c r="XET72">
        <f t="shared" si="18"/>
        <v>0</v>
      </c>
      <c r="XEU72" s="11">
        <f t="shared" si="19"/>
        <v>1</v>
      </c>
      <c r="XEV72">
        <f t="shared" ca="1" si="20"/>
        <v>1</v>
      </c>
      <c r="XEX72">
        <f t="shared" si="21"/>
        <v>1</v>
      </c>
      <c r="XEY72">
        <f t="shared" si="22"/>
        <v>1</v>
      </c>
      <c r="XEZ72">
        <f t="shared" si="23"/>
        <v>1</v>
      </c>
      <c r="XFA72">
        <f t="shared" ca="1" si="24"/>
        <v>1</v>
      </c>
      <c r="XFB72" s="10">
        <f t="shared" si="25"/>
        <v>1</v>
      </c>
      <c r="XFC72">
        <v>1</v>
      </c>
      <c r="XFD72">
        <f>IF(IFERROR(SEARCH("Other unavailability",Table3[[#This Row],[Column5]],1), 0), IF(LEN(Table3[[#This Row],[Column8]])&gt;0, 1, 0), 1)</f>
        <v>1</v>
      </c>
    </row>
    <row r="73" spans="2:9 16373:16384" x14ac:dyDescent="0.3">
      <c r="B73" s="14"/>
      <c r="C73" s="14"/>
      <c r="D73" s="14"/>
      <c r="E73" s="15"/>
      <c r="F73" s="15"/>
      <c r="G73" s="14"/>
      <c r="H73" s="14"/>
      <c r="I73" s="14"/>
      <c r="XES73">
        <f t="shared" si="17"/>
        <v>0</v>
      </c>
      <c r="XET73">
        <f t="shared" si="18"/>
        <v>0</v>
      </c>
      <c r="XEU73" s="11">
        <f t="shared" si="19"/>
        <v>1</v>
      </c>
      <c r="XEV73">
        <f t="shared" ca="1" si="20"/>
        <v>1</v>
      </c>
      <c r="XEX73">
        <f t="shared" si="21"/>
        <v>1</v>
      </c>
      <c r="XEY73">
        <f t="shared" si="22"/>
        <v>1</v>
      </c>
      <c r="XEZ73">
        <f t="shared" si="23"/>
        <v>1</v>
      </c>
      <c r="XFA73">
        <f t="shared" ca="1" si="24"/>
        <v>1</v>
      </c>
      <c r="XFB73" s="10">
        <f t="shared" si="25"/>
        <v>1</v>
      </c>
      <c r="XFC73">
        <v>1</v>
      </c>
      <c r="XFD73">
        <f>IF(IFERROR(SEARCH("Other unavailability",Table3[[#This Row],[Column5]],1), 0), IF(LEN(Table3[[#This Row],[Column8]])&gt;0, 1, 0), 1)</f>
        <v>1</v>
      </c>
    </row>
    <row r="74" spans="2:9 16373:16384" x14ac:dyDescent="0.3">
      <c r="B74" s="14"/>
      <c r="C74" s="14"/>
      <c r="D74" s="14"/>
      <c r="E74" s="15"/>
      <c r="F74" s="15"/>
      <c r="G74" s="14"/>
      <c r="H74" s="14"/>
      <c r="I74" s="14"/>
      <c r="XES74">
        <f t="shared" si="17"/>
        <v>0</v>
      </c>
      <c r="XET74">
        <f t="shared" si="18"/>
        <v>0</v>
      </c>
      <c r="XEU74" s="11">
        <f t="shared" si="19"/>
        <v>1</v>
      </c>
      <c r="XEV74">
        <f t="shared" ca="1" si="20"/>
        <v>1</v>
      </c>
      <c r="XEX74">
        <f t="shared" si="21"/>
        <v>1</v>
      </c>
      <c r="XEY74">
        <f t="shared" si="22"/>
        <v>1</v>
      </c>
      <c r="XEZ74">
        <f t="shared" si="23"/>
        <v>1</v>
      </c>
      <c r="XFA74">
        <f t="shared" ca="1" si="24"/>
        <v>1</v>
      </c>
      <c r="XFB74" s="10">
        <f t="shared" si="25"/>
        <v>1</v>
      </c>
      <c r="XFC74">
        <v>1</v>
      </c>
      <c r="XFD74">
        <f>IF(IFERROR(SEARCH("Other unavailability",Table3[[#This Row],[Column5]],1), 0), IF(LEN(Table3[[#This Row],[Column8]])&gt;0, 1, 0), 1)</f>
        <v>1</v>
      </c>
    </row>
    <row r="75" spans="2:9 16373:16384" x14ac:dyDescent="0.3">
      <c r="B75" s="14"/>
      <c r="C75" s="14"/>
      <c r="D75" s="14"/>
      <c r="E75" s="15"/>
      <c r="F75" s="15"/>
      <c r="G75" s="14"/>
      <c r="H75" s="14"/>
      <c r="I75" s="14"/>
      <c r="XES75">
        <f t="shared" si="17"/>
        <v>0</v>
      </c>
      <c r="XET75">
        <f t="shared" si="18"/>
        <v>0</v>
      </c>
      <c r="XEU75" s="11">
        <f t="shared" si="19"/>
        <v>1</v>
      </c>
      <c r="XEV75">
        <f t="shared" ca="1" si="20"/>
        <v>1</v>
      </c>
      <c r="XEX75">
        <f t="shared" si="21"/>
        <v>1</v>
      </c>
      <c r="XEY75">
        <f t="shared" si="22"/>
        <v>1</v>
      </c>
      <c r="XEZ75">
        <f t="shared" si="23"/>
        <v>1</v>
      </c>
      <c r="XFA75">
        <f t="shared" ca="1" si="24"/>
        <v>1</v>
      </c>
      <c r="XFB75" s="10">
        <f t="shared" si="25"/>
        <v>1</v>
      </c>
      <c r="XFC75">
        <v>1</v>
      </c>
      <c r="XFD75">
        <f>IF(IFERROR(SEARCH("Other unavailability",Table3[[#This Row],[Column5]],1), 0), IF(LEN(Table3[[#This Row],[Column8]])&gt;0, 1, 0), 1)</f>
        <v>1</v>
      </c>
    </row>
    <row r="76" spans="2:9 16373:16384" x14ac:dyDescent="0.3">
      <c r="B76" s="14"/>
      <c r="C76" s="14"/>
      <c r="D76" s="14"/>
      <c r="E76" s="15"/>
      <c r="F76" s="15"/>
      <c r="G76" s="14"/>
      <c r="H76" s="14"/>
      <c r="I76" s="14"/>
      <c r="XES76">
        <f t="shared" si="17"/>
        <v>0</v>
      </c>
      <c r="XET76">
        <f t="shared" si="18"/>
        <v>0</v>
      </c>
      <c r="XEU76" s="11">
        <f t="shared" si="19"/>
        <v>1</v>
      </c>
      <c r="XEV76">
        <f t="shared" ca="1" si="20"/>
        <v>1</v>
      </c>
      <c r="XEX76">
        <f t="shared" si="21"/>
        <v>1</v>
      </c>
      <c r="XEY76">
        <f t="shared" si="22"/>
        <v>1</v>
      </c>
      <c r="XEZ76">
        <f t="shared" si="23"/>
        <v>1</v>
      </c>
      <c r="XFA76">
        <f t="shared" ca="1" si="24"/>
        <v>1</v>
      </c>
      <c r="XFB76" s="10">
        <f t="shared" si="25"/>
        <v>1</v>
      </c>
      <c r="XFC76">
        <v>1</v>
      </c>
      <c r="XFD76">
        <f>IF(IFERROR(SEARCH("Other unavailability",Table3[[#This Row],[Column5]],1), 0), IF(LEN(Table3[[#This Row],[Column8]])&gt;0, 1, 0), 1)</f>
        <v>1</v>
      </c>
    </row>
    <row r="77" spans="2:9 16373:16384" x14ac:dyDescent="0.3">
      <c r="B77" s="14"/>
      <c r="C77" s="14"/>
      <c r="D77" s="14"/>
      <c r="E77" s="15"/>
      <c r="F77" s="15"/>
      <c r="G77" s="14"/>
      <c r="H77" s="14"/>
      <c r="I77" s="14"/>
      <c r="XES77">
        <f t="shared" si="17"/>
        <v>0</v>
      </c>
      <c r="XET77">
        <f t="shared" si="18"/>
        <v>0</v>
      </c>
      <c r="XEU77" s="11">
        <f t="shared" si="19"/>
        <v>1</v>
      </c>
      <c r="XEV77">
        <f t="shared" ca="1" si="20"/>
        <v>1</v>
      </c>
      <c r="XEX77">
        <f t="shared" si="21"/>
        <v>1</v>
      </c>
      <c r="XEY77">
        <f t="shared" si="22"/>
        <v>1</v>
      </c>
      <c r="XEZ77">
        <f t="shared" si="23"/>
        <v>1</v>
      </c>
      <c r="XFA77">
        <f t="shared" ca="1" si="24"/>
        <v>1</v>
      </c>
      <c r="XFB77" s="10">
        <f t="shared" si="25"/>
        <v>1</v>
      </c>
      <c r="XFC77">
        <v>1</v>
      </c>
      <c r="XFD77">
        <f>IF(IFERROR(SEARCH("Other unavailability",Table3[[#This Row],[Column5]],1), 0), IF(LEN(Table3[[#This Row],[Column8]])&gt;0, 1, 0), 1)</f>
        <v>1</v>
      </c>
    </row>
    <row r="78" spans="2:9 16373:16384" x14ac:dyDescent="0.3">
      <c r="B78" s="14"/>
      <c r="C78" s="14"/>
      <c r="D78" s="14"/>
      <c r="E78" s="15"/>
      <c r="F78" s="15"/>
      <c r="G78" s="14"/>
      <c r="H78" s="14"/>
      <c r="I78" s="14"/>
      <c r="XES78">
        <f t="shared" si="17"/>
        <v>0</v>
      </c>
      <c r="XET78">
        <f t="shared" si="18"/>
        <v>0</v>
      </c>
      <c r="XEU78" s="11">
        <f t="shared" si="19"/>
        <v>1</v>
      </c>
      <c r="XEV78">
        <f t="shared" ca="1" si="20"/>
        <v>1</v>
      </c>
      <c r="XEX78">
        <f t="shared" si="21"/>
        <v>1</v>
      </c>
      <c r="XEY78">
        <f t="shared" si="22"/>
        <v>1</v>
      </c>
      <c r="XEZ78">
        <f t="shared" si="23"/>
        <v>1</v>
      </c>
      <c r="XFA78">
        <f t="shared" ca="1" si="24"/>
        <v>1</v>
      </c>
      <c r="XFB78" s="10">
        <f t="shared" si="25"/>
        <v>1</v>
      </c>
      <c r="XFC78">
        <v>1</v>
      </c>
      <c r="XFD78">
        <f>IF(IFERROR(SEARCH("Other unavailability",Table3[[#This Row],[Column5]],1), 0), IF(LEN(Table3[[#This Row],[Column8]])&gt;0, 1, 0), 1)</f>
        <v>1</v>
      </c>
    </row>
    <row r="79" spans="2:9 16373:16384" x14ac:dyDescent="0.3">
      <c r="B79" s="14"/>
      <c r="C79" s="14"/>
      <c r="D79" s="14"/>
      <c r="E79" s="15"/>
      <c r="F79" s="15"/>
      <c r="G79" s="14"/>
      <c r="H79" s="14"/>
      <c r="I79" s="14"/>
      <c r="XES79">
        <f t="shared" si="17"/>
        <v>0</v>
      </c>
      <c r="XET79">
        <f t="shared" si="18"/>
        <v>0</v>
      </c>
      <c r="XEU79" s="11">
        <f t="shared" si="19"/>
        <v>1</v>
      </c>
      <c r="XEV79">
        <f t="shared" ca="1" si="20"/>
        <v>1</v>
      </c>
      <c r="XEX79">
        <f t="shared" si="21"/>
        <v>1</v>
      </c>
      <c r="XEY79">
        <f t="shared" si="22"/>
        <v>1</v>
      </c>
      <c r="XEZ79">
        <f t="shared" si="23"/>
        <v>1</v>
      </c>
      <c r="XFA79">
        <f t="shared" ca="1" si="24"/>
        <v>1</v>
      </c>
      <c r="XFB79" s="10">
        <f t="shared" si="25"/>
        <v>1</v>
      </c>
      <c r="XFC79">
        <v>1</v>
      </c>
      <c r="XFD79">
        <f>IF(IFERROR(SEARCH("Other unavailability",Table3[[#This Row],[Column5]],1), 0), IF(LEN(Table3[[#This Row],[Column8]])&gt;0, 1, 0), 1)</f>
        <v>1</v>
      </c>
    </row>
    <row r="80" spans="2:9 16373:16384" x14ac:dyDescent="0.3">
      <c r="B80" s="14"/>
      <c r="C80" s="14"/>
      <c r="D80" s="14"/>
      <c r="E80" s="15"/>
      <c r="F80" s="15"/>
      <c r="G80" s="14"/>
      <c r="H80" s="14"/>
      <c r="I80" s="14"/>
      <c r="XES80">
        <f t="shared" si="17"/>
        <v>0</v>
      </c>
      <c r="XET80">
        <f t="shared" si="18"/>
        <v>0</v>
      </c>
      <c r="XEU80" s="11">
        <f t="shared" si="19"/>
        <v>1</v>
      </c>
      <c r="XEV80">
        <f t="shared" ca="1" si="20"/>
        <v>1</v>
      </c>
      <c r="XEX80">
        <f t="shared" si="21"/>
        <v>1</v>
      </c>
      <c r="XEY80">
        <f t="shared" si="22"/>
        <v>1</v>
      </c>
      <c r="XEZ80">
        <f t="shared" si="23"/>
        <v>1</v>
      </c>
      <c r="XFA80">
        <f t="shared" ca="1" si="24"/>
        <v>1</v>
      </c>
      <c r="XFB80" s="10">
        <f t="shared" si="25"/>
        <v>1</v>
      </c>
      <c r="XFC80">
        <v>1</v>
      </c>
      <c r="XFD80">
        <f>IF(IFERROR(SEARCH("Other unavailability",Table3[[#This Row],[Column5]],1), 0), IF(LEN(Table3[[#This Row],[Column8]])&gt;0, 1, 0), 1)</f>
        <v>1</v>
      </c>
    </row>
    <row r="81" spans="2:9 16373:16384" x14ac:dyDescent="0.3">
      <c r="B81" s="14"/>
      <c r="C81" s="14"/>
      <c r="D81" s="14"/>
      <c r="E81" s="15"/>
      <c r="F81" s="15"/>
      <c r="G81" s="14"/>
      <c r="H81" s="14"/>
      <c r="I81" s="14"/>
      <c r="XES81">
        <f t="shared" si="17"/>
        <v>0</v>
      </c>
      <c r="XET81">
        <f t="shared" si="18"/>
        <v>0</v>
      </c>
      <c r="XEU81" s="11">
        <f t="shared" si="19"/>
        <v>1</v>
      </c>
      <c r="XEV81">
        <f t="shared" ca="1" si="20"/>
        <v>1</v>
      </c>
      <c r="XEX81">
        <f t="shared" si="21"/>
        <v>1</v>
      </c>
      <c r="XEY81">
        <f t="shared" si="22"/>
        <v>1</v>
      </c>
      <c r="XEZ81">
        <f t="shared" si="23"/>
        <v>1</v>
      </c>
      <c r="XFA81">
        <f t="shared" ca="1" si="24"/>
        <v>1</v>
      </c>
      <c r="XFB81" s="10">
        <f t="shared" si="25"/>
        <v>1</v>
      </c>
      <c r="XFC81">
        <v>1</v>
      </c>
      <c r="XFD81">
        <f>IF(IFERROR(SEARCH("Other unavailability",Table3[[#This Row],[Column5]],1), 0), IF(LEN(Table3[[#This Row],[Column8]])&gt;0, 1, 0), 1)</f>
        <v>1</v>
      </c>
    </row>
    <row r="82" spans="2:9 16373:16384" x14ac:dyDescent="0.3">
      <c r="B82" s="14"/>
      <c r="C82" s="14"/>
      <c r="D82" s="14"/>
      <c r="E82" s="15"/>
      <c r="F82" s="15"/>
      <c r="G82" s="14"/>
      <c r="H82" s="14"/>
      <c r="I82" s="14"/>
      <c r="XES82">
        <f t="shared" ref="XES82:XES111" si="26">IF(ISBLANK(B82),0,1)</f>
        <v>0</v>
      </c>
      <c r="XET82">
        <f t="shared" ref="XET82:XET111" si="27">IF(CONCATENATE(C82,D82,E82,F82)&lt;&gt;"",1,0)</f>
        <v>0</v>
      </c>
      <c r="XEU82" s="11">
        <f t="shared" si="19"/>
        <v>1</v>
      </c>
      <c r="XEV82">
        <f t="shared" ref="XEV82:XEV105" ca="1" si="28">IF(AND(B82&lt;&gt;"",ISNA(VLOOKUP(D82,INDIRECT("Reasons"),1,FALSE))),0,1)</f>
        <v>1</v>
      </c>
      <c r="XEX82">
        <f t="shared" ref="XEX82:XEX105" si="29">IF(AND(B82&lt;&gt;"",ISBLANK(D82)),0,1)</f>
        <v>1</v>
      </c>
      <c r="XEY82">
        <f t="shared" ref="XEY82:XEY105" si="30">IF(AND(B82&lt;&gt;"",ISBLANK(E82)),0,1)</f>
        <v>1</v>
      </c>
      <c r="XEZ82">
        <f t="shared" ref="XEZ82:XEZ105" si="31">IF(AND(B82&lt;&gt;"",ISBLANK(F82)),0,1)</f>
        <v>1</v>
      </c>
      <c r="XFA82">
        <f t="shared" ref="XFA82:XFA105" ca="1" si="32">IF(ISNA(VLOOKUP(C82,INDIRECT(B82),1,FALSE)),0,1)</f>
        <v>1</v>
      </c>
      <c r="XFB82" s="10">
        <f t="shared" ref="XFB82:XFB105" si="33">IF(AND(B82&lt;&gt;"",ISBLANK(C82)),0,1)</f>
        <v>1</v>
      </c>
      <c r="XFC82">
        <v>1</v>
      </c>
      <c r="XFD82">
        <f>IF(IFERROR(SEARCH("Other unavailability",Table3[[#This Row],[Column5]],1), 0), IF(LEN(Table3[[#This Row],[Column8]])&gt;0, 1, 0), 1)</f>
        <v>1</v>
      </c>
    </row>
    <row r="83" spans="2:9 16373:16384" x14ac:dyDescent="0.3">
      <c r="B83" s="14"/>
      <c r="C83" s="14"/>
      <c r="D83" s="14"/>
      <c r="E83" s="15"/>
      <c r="F83" s="15"/>
      <c r="G83" s="14"/>
      <c r="H83" s="14"/>
      <c r="I83" s="14"/>
      <c r="XES83">
        <f t="shared" si="26"/>
        <v>0</v>
      </c>
      <c r="XET83">
        <f t="shared" si="27"/>
        <v>0</v>
      </c>
      <c r="XEU83" s="11">
        <f t="shared" si="19"/>
        <v>1</v>
      </c>
      <c r="XEV83">
        <f t="shared" ca="1" si="28"/>
        <v>1</v>
      </c>
      <c r="XEX83">
        <f t="shared" si="29"/>
        <v>1</v>
      </c>
      <c r="XEY83">
        <f t="shared" si="30"/>
        <v>1</v>
      </c>
      <c r="XEZ83">
        <f t="shared" si="31"/>
        <v>1</v>
      </c>
      <c r="XFA83">
        <f t="shared" ca="1" si="32"/>
        <v>1</v>
      </c>
      <c r="XFB83" s="10">
        <f t="shared" si="33"/>
        <v>1</v>
      </c>
      <c r="XFC83">
        <v>1</v>
      </c>
      <c r="XFD83">
        <f>IF(IFERROR(SEARCH("Other unavailability",Table3[[#This Row],[Column5]],1), 0), IF(LEN(Table3[[#This Row],[Column8]])&gt;0, 1, 0), 1)</f>
        <v>1</v>
      </c>
    </row>
    <row r="84" spans="2:9 16373:16384" x14ac:dyDescent="0.3">
      <c r="B84" s="14"/>
      <c r="C84" s="14"/>
      <c r="D84" s="14"/>
      <c r="E84" s="15"/>
      <c r="F84" s="15"/>
      <c r="G84" s="14"/>
      <c r="H84" s="14"/>
      <c r="I84" s="14"/>
      <c r="XES84">
        <f t="shared" si="26"/>
        <v>0</v>
      </c>
      <c r="XET84">
        <f t="shared" si="27"/>
        <v>0</v>
      </c>
      <c r="XEU84" s="11">
        <f t="shared" si="19"/>
        <v>1</v>
      </c>
      <c r="XEV84">
        <f t="shared" ca="1" si="28"/>
        <v>1</v>
      </c>
      <c r="XEX84">
        <f t="shared" si="29"/>
        <v>1</v>
      </c>
      <c r="XEY84">
        <f t="shared" si="30"/>
        <v>1</v>
      </c>
      <c r="XEZ84">
        <f t="shared" si="31"/>
        <v>1</v>
      </c>
      <c r="XFA84">
        <f t="shared" ca="1" si="32"/>
        <v>1</v>
      </c>
      <c r="XFB84" s="10">
        <f t="shared" si="33"/>
        <v>1</v>
      </c>
      <c r="XFC84">
        <v>1</v>
      </c>
      <c r="XFD84">
        <f>IF(IFERROR(SEARCH("Other unavailability",Table3[[#This Row],[Column5]],1), 0), IF(LEN(Table3[[#This Row],[Column8]])&gt;0, 1, 0), 1)</f>
        <v>1</v>
      </c>
    </row>
    <row r="85" spans="2:9 16373:16384" x14ac:dyDescent="0.3">
      <c r="B85" s="14"/>
      <c r="C85" s="14"/>
      <c r="D85" s="14"/>
      <c r="E85" s="15"/>
      <c r="F85" s="15"/>
      <c r="G85" s="14"/>
      <c r="H85" s="14"/>
      <c r="I85" s="14"/>
      <c r="XES85">
        <f t="shared" si="26"/>
        <v>0</v>
      </c>
      <c r="XET85">
        <f t="shared" si="27"/>
        <v>0</v>
      </c>
      <c r="XEU85" s="11">
        <f t="shared" si="19"/>
        <v>1</v>
      </c>
      <c r="XEV85">
        <f t="shared" ca="1" si="28"/>
        <v>1</v>
      </c>
      <c r="XEX85">
        <f t="shared" si="29"/>
        <v>1</v>
      </c>
      <c r="XEY85">
        <f t="shared" si="30"/>
        <v>1</v>
      </c>
      <c r="XEZ85">
        <f t="shared" si="31"/>
        <v>1</v>
      </c>
      <c r="XFA85">
        <f t="shared" ca="1" si="32"/>
        <v>1</v>
      </c>
      <c r="XFB85" s="10">
        <f t="shared" si="33"/>
        <v>1</v>
      </c>
      <c r="XFC85">
        <v>1</v>
      </c>
      <c r="XFD85">
        <f>IF(IFERROR(SEARCH("Other unavailability",Table3[[#This Row],[Column5]],1), 0), IF(LEN(Table3[[#This Row],[Column8]])&gt;0, 1, 0), 1)</f>
        <v>1</v>
      </c>
    </row>
    <row r="86" spans="2:9 16373:16384" x14ac:dyDescent="0.3">
      <c r="B86" s="14"/>
      <c r="C86" s="14"/>
      <c r="D86" s="14"/>
      <c r="E86" s="15"/>
      <c r="F86" s="15"/>
      <c r="G86" s="14"/>
      <c r="H86" s="14"/>
      <c r="I86" s="14"/>
      <c r="XES86">
        <f t="shared" si="26"/>
        <v>0</v>
      </c>
      <c r="XET86">
        <f t="shared" si="27"/>
        <v>0</v>
      </c>
      <c r="XEU86" s="11">
        <f t="shared" si="19"/>
        <v>1</v>
      </c>
      <c r="XEV86">
        <f t="shared" ca="1" si="28"/>
        <v>1</v>
      </c>
      <c r="XEX86">
        <f t="shared" si="29"/>
        <v>1</v>
      </c>
      <c r="XEY86">
        <f t="shared" si="30"/>
        <v>1</v>
      </c>
      <c r="XEZ86">
        <f t="shared" si="31"/>
        <v>1</v>
      </c>
      <c r="XFA86">
        <f t="shared" ca="1" si="32"/>
        <v>1</v>
      </c>
      <c r="XFB86" s="10">
        <f t="shared" si="33"/>
        <v>1</v>
      </c>
      <c r="XFC86">
        <v>1</v>
      </c>
      <c r="XFD86">
        <f>IF(IFERROR(SEARCH("Other unavailability",Table3[[#This Row],[Column5]],1), 0), IF(LEN(Table3[[#This Row],[Column8]])&gt;0, 1, 0), 1)</f>
        <v>1</v>
      </c>
    </row>
    <row r="87" spans="2:9 16373:16384" x14ac:dyDescent="0.3">
      <c r="B87" s="14"/>
      <c r="C87" s="14"/>
      <c r="D87" s="14"/>
      <c r="E87" s="15"/>
      <c r="F87" s="15"/>
      <c r="G87" s="14"/>
      <c r="H87" s="14"/>
      <c r="I87" s="14"/>
      <c r="XES87">
        <f t="shared" si="26"/>
        <v>0</v>
      </c>
      <c r="XET87">
        <f t="shared" si="27"/>
        <v>0</v>
      </c>
      <c r="XEU87" s="11">
        <f t="shared" si="19"/>
        <v>1</v>
      </c>
      <c r="XEV87">
        <f t="shared" ca="1" si="28"/>
        <v>1</v>
      </c>
      <c r="XEX87">
        <f t="shared" si="29"/>
        <v>1</v>
      </c>
      <c r="XEY87">
        <f t="shared" si="30"/>
        <v>1</v>
      </c>
      <c r="XEZ87">
        <f t="shared" si="31"/>
        <v>1</v>
      </c>
      <c r="XFA87">
        <f t="shared" ca="1" si="32"/>
        <v>1</v>
      </c>
      <c r="XFB87" s="10">
        <f t="shared" si="33"/>
        <v>1</v>
      </c>
      <c r="XFC87">
        <v>1</v>
      </c>
      <c r="XFD87">
        <f>IF(IFERROR(SEARCH("Other unavailability",Table3[[#This Row],[Column5]],1), 0), IF(LEN(Table3[[#This Row],[Column8]])&gt;0, 1, 0), 1)</f>
        <v>1</v>
      </c>
    </row>
    <row r="88" spans="2:9 16373:16384" x14ac:dyDescent="0.3">
      <c r="B88" s="14"/>
      <c r="C88" s="14"/>
      <c r="D88" s="14"/>
      <c r="E88" s="15"/>
      <c r="F88" s="15"/>
      <c r="G88" s="14"/>
      <c r="H88" s="14"/>
      <c r="I88" s="14"/>
      <c r="XES88">
        <f t="shared" si="26"/>
        <v>0</v>
      </c>
      <c r="XET88">
        <f t="shared" si="27"/>
        <v>0</v>
      </c>
      <c r="XEU88" s="11">
        <f t="shared" si="19"/>
        <v>1</v>
      </c>
      <c r="XEV88">
        <f t="shared" ca="1" si="28"/>
        <v>1</v>
      </c>
      <c r="XEX88">
        <f t="shared" si="29"/>
        <v>1</v>
      </c>
      <c r="XEY88">
        <f t="shared" si="30"/>
        <v>1</v>
      </c>
      <c r="XEZ88">
        <f t="shared" si="31"/>
        <v>1</v>
      </c>
      <c r="XFA88">
        <f t="shared" ca="1" si="32"/>
        <v>1</v>
      </c>
      <c r="XFB88" s="10">
        <f t="shared" si="33"/>
        <v>1</v>
      </c>
      <c r="XFC88">
        <v>1</v>
      </c>
      <c r="XFD88">
        <f>IF(IFERROR(SEARCH("Other unavailability",Table3[[#This Row],[Column5]],1), 0), IF(LEN(Table3[[#This Row],[Column8]])&gt;0, 1, 0), 1)</f>
        <v>1</v>
      </c>
    </row>
    <row r="89" spans="2:9 16373:16384" x14ac:dyDescent="0.3">
      <c r="B89" s="14"/>
      <c r="C89" s="14"/>
      <c r="D89" s="14"/>
      <c r="E89" s="15"/>
      <c r="F89" s="15"/>
      <c r="G89" s="14"/>
      <c r="H89" s="14"/>
      <c r="I89" s="14"/>
      <c r="XES89">
        <f t="shared" si="26"/>
        <v>0</v>
      </c>
      <c r="XET89">
        <f t="shared" si="27"/>
        <v>0</v>
      </c>
      <c r="XEU89" s="11">
        <f t="shared" si="19"/>
        <v>1</v>
      </c>
      <c r="XEV89">
        <f t="shared" ca="1" si="28"/>
        <v>1</v>
      </c>
      <c r="XEX89">
        <f t="shared" si="29"/>
        <v>1</v>
      </c>
      <c r="XEY89">
        <f t="shared" si="30"/>
        <v>1</v>
      </c>
      <c r="XEZ89">
        <f t="shared" si="31"/>
        <v>1</v>
      </c>
      <c r="XFA89">
        <f t="shared" ca="1" si="32"/>
        <v>1</v>
      </c>
      <c r="XFB89" s="10">
        <f t="shared" si="33"/>
        <v>1</v>
      </c>
      <c r="XFC89">
        <v>1</v>
      </c>
      <c r="XFD89">
        <f>IF(IFERROR(SEARCH("Other unavailability",Table3[[#This Row],[Column5]],1), 0), IF(LEN(Table3[[#This Row],[Column8]])&gt;0, 1, 0), 1)</f>
        <v>1</v>
      </c>
    </row>
    <row r="90" spans="2:9 16373:16384" x14ac:dyDescent="0.3">
      <c r="B90" s="14"/>
      <c r="C90" s="14"/>
      <c r="D90" s="14"/>
      <c r="E90" s="15"/>
      <c r="F90" s="15"/>
      <c r="G90" s="14"/>
      <c r="H90" s="14"/>
      <c r="I90" s="14"/>
      <c r="XES90">
        <f t="shared" si="26"/>
        <v>0</v>
      </c>
      <c r="XET90">
        <f t="shared" si="27"/>
        <v>0</v>
      </c>
      <c r="XEU90" s="11">
        <f t="shared" si="19"/>
        <v>1</v>
      </c>
      <c r="XEV90">
        <f t="shared" ca="1" si="28"/>
        <v>1</v>
      </c>
      <c r="XEX90">
        <f t="shared" si="29"/>
        <v>1</v>
      </c>
      <c r="XEY90">
        <f t="shared" si="30"/>
        <v>1</v>
      </c>
      <c r="XEZ90">
        <f t="shared" si="31"/>
        <v>1</v>
      </c>
      <c r="XFA90">
        <f t="shared" ca="1" si="32"/>
        <v>1</v>
      </c>
      <c r="XFB90" s="10">
        <f t="shared" si="33"/>
        <v>1</v>
      </c>
      <c r="XFC90">
        <v>1</v>
      </c>
      <c r="XFD90">
        <f>IF(IFERROR(SEARCH("Other unavailability",Table3[[#This Row],[Column5]],1), 0), IF(LEN(Table3[[#This Row],[Column8]])&gt;0, 1, 0), 1)</f>
        <v>1</v>
      </c>
    </row>
    <row r="91" spans="2:9 16373:16384" x14ac:dyDescent="0.3">
      <c r="B91" s="14"/>
      <c r="C91" s="14"/>
      <c r="D91" s="14"/>
      <c r="E91" s="15"/>
      <c r="F91" s="15"/>
      <c r="G91" s="14"/>
      <c r="H91" s="14"/>
      <c r="I91" s="14"/>
      <c r="XES91">
        <f t="shared" si="26"/>
        <v>0</v>
      </c>
      <c r="XET91">
        <f t="shared" si="27"/>
        <v>0</v>
      </c>
      <c r="XEU91" s="11">
        <f t="shared" si="19"/>
        <v>1</v>
      </c>
      <c r="XEV91">
        <f t="shared" ca="1" si="28"/>
        <v>1</v>
      </c>
      <c r="XEX91">
        <f t="shared" si="29"/>
        <v>1</v>
      </c>
      <c r="XEY91">
        <f t="shared" si="30"/>
        <v>1</v>
      </c>
      <c r="XEZ91">
        <f t="shared" si="31"/>
        <v>1</v>
      </c>
      <c r="XFA91">
        <f t="shared" ca="1" si="32"/>
        <v>1</v>
      </c>
      <c r="XFB91" s="10">
        <f t="shared" si="33"/>
        <v>1</v>
      </c>
      <c r="XFC91">
        <v>1</v>
      </c>
      <c r="XFD91">
        <f>IF(IFERROR(SEARCH("Other unavailability",Table3[[#This Row],[Column5]],1), 0), IF(LEN(Table3[[#This Row],[Column8]])&gt;0, 1, 0), 1)</f>
        <v>1</v>
      </c>
    </row>
    <row r="92" spans="2:9 16373:16384" x14ac:dyDescent="0.3">
      <c r="B92" s="14"/>
      <c r="C92" s="14"/>
      <c r="D92" s="14"/>
      <c r="E92" s="15"/>
      <c r="F92" s="15"/>
      <c r="G92" s="14"/>
      <c r="H92" s="14"/>
      <c r="I92" s="14"/>
      <c r="XES92">
        <f t="shared" si="26"/>
        <v>0</v>
      </c>
      <c r="XET92">
        <f t="shared" si="27"/>
        <v>0</v>
      </c>
      <c r="XEU92" s="11">
        <f t="shared" si="19"/>
        <v>1</v>
      </c>
      <c r="XEV92">
        <f t="shared" ca="1" si="28"/>
        <v>1</v>
      </c>
      <c r="XEX92">
        <f t="shared" si="29"/>
        <v>1</v>
      </c>
      <c r="XEY92">
        <f t="shared" si="30"/>
        <v>1</v>
      </c>
      <c r="XEZ92">
        <f t="shared" si="31"/>
        <v>1</v>
      </c>
      <c r="XFA92">
        <f t="shared" ca="1" si="32"/>
        <v>1</v>
      </c>
      <c r="XFB92" s="10">
        <f t="shared" si="33"/>
        <v>1</v>
      </c>
      <c r="XFC92">
        <v>1</v>
      </c>
      <c r="XFD92">
        <f>IF(IFERROR(SEARCH("Other unavailability",Table3[[#This Row],[Column5]],1), 0), IF(LEN(Table3[[#This Row],[Column8]])&gt;0, 1, 0), 1)</f>
        <v>1</v>
      </c>
    </row>
    <row r="93" spans="2:9 16373:16384" x14ac:dyDescent="0.3">
      <c r="B93" s="14"/>
      <c r="C93" s="14"/>
      <c r="D93" s="14"/>
      <c r="E93" s="15"/>
      <c r="F93" s="15"/>
      <c r="G93" s="14"/>
      <c r="H93" s="14"/>
      <c r="I93" s="14"/>
      <c r="XES93">
        <f t="shared" si="26"/>
        <v>0</v>
      </c>
      <c r="XET93">
        <f t="shared" si="27"/>
        <v>0</v>
      </c>
      <c r="XEU93" s="11">
        <f t="shared" si="19"/>
        <v>1</v>
      </c>
      <c r="XEV93">
        <f t="shared" ca="1" si="28"/>
        <v>1</v>
      </c>
      <c r="XEX93">
        <f t="shared" si="29"/>
        <v>1</v>
      </c>
      <c r="XEY93">
        <f t="shared" si="30"/>
        <v>1</v>
      </c>
      <c r="XEZ93">
        <f t="shared" si="31"/>
        <v>1</v>
      </c>
      <c r="XFA93">
        <f t="shared" ca="1" si="32"/>
        <v>1</v>
      </c>
      <c r="XFB93" s="10">
        <f t="shared" si="33"/>
        <v>1</v>
      </c>
      <c r="XFC93">
        <v>1</v>
      </c>
      <c r="XFD93">
        <f>IF(IFERROR(SEARCH("Other unavailability",Table3[[#This Row],[Column5]],1), 0), IF(LEN(Table3[[#This Row],[Column8]])&gt;0, 1, 0), 1)</f>
        <v>1</v>
      </c>
    </row>
    <row r="94" spans="2:9 16373:16384" x14ac:dyDescent="0.3">
      <c r="B94" s="14"/>
      <c r="C94" s="14"/>
      <c r="D94" s="14"/>
      <c r="E94" s="15"/>
      <c r="F94" s="15"/>
      <c r="G94" s="14"/>
      <c r="H94" s="14"/>
      <c r="I94" s="14"/>
      <c r="XES94">
        <f t="shared" si="26"/>
        <v>0</v>
      </c>
      <c r="XET94">
        <f t="shared" si="27"/>
        <v>0</v>
      </c>
      <c r="XEU94" s="11">
        <f t="shared" si="19"/>
        <v>1</v>
      </c>
      <c r="XEV94">
        <f t="shared" ca="1" si="28"/>
        <v>1</v>
      </c>
      <c r="XEX94">
        <f t="shared" si="29"/>
        <v>1</v>
      </c>
      <c r="XEY94">
        <f t="shared" si="30"/>
        <v>1</v>
      </c>
      <c r="XEZ94">
        <f t="shared" si="31"/>
        <v>1</v>
      </c>
      <c r="XFA94">
        <f t="shared" ca="1" si="32"/>
        <v>1</v>
      </c>
      <c r="XFB94" s="10">
        <f t="shared" si="33"/>
        <v>1</v>
      </c>
      <c r="XFC94">
        <v>1</v>
      </c>
      <c r="XFD94">
        <f>IF(IFERROR(SEARCH("Other unavailability",Table3[[#This Row],[Column5]],1), 0), IF(LEN(Table3[[#This Row],[Column8]])&gt;0, 1, 0), 1)</f>
        <v>1</v>
      </c>
    </row>
    <row r="95" spans="2:9 16373:16384" x14ac:dyDescent="0.3">
      <c r="B95" s="14"/>
      <c r="C95" s="14"/>
      <c r="D95" s="14"/>
      <c r="E95" s="15"/>
      <c r="F95" s="15"/>
      <c r="G95" s="14"/>
      <c r="H95" s="14"/>
      <c r="I95" s="14"/>
      <c r="XES95">
        <f t="shared" si="26"/>
        <v>0</v>
      </c>
      <c r="XET95">
        <f t="shared" si="27"/>
        <v>0</v>
      </c>
      <c r="XEU95" s="11">
        <f t="shared" si="19"/>
        <v>1</v>
      </c>
      <c r="XEV95">
        <f t="shared" ca="1" si="28"/>
        <v>1</v>
      </c>
      <c r="XEX95">
        <f t="shared" si="29"/>
        <v>1</v>
      </c>
      <c r="XEY95">
        <f t="shared" si="30"/>
        <v>1</v>
      </c>
      <c r="XEZ95">
        <f t="shared" si="31"/>
        <v>1</v>
      </c>
      <c r="XFA95">
        <f t="shared" ca="1" si="32"/>
        <v>1</v>
      </c>
      <c r="XFB95" s="10">
        <f t="shared" si="33"/>
        <v>1</v>
      </c>
      <c r="XFC95">
        <v>1</v>
      </c>
      <c r="XFD95">
        <f>IF(IFERROR(SEARCH("Other unavailability",Table3[[#This Row],[Column5]],1), 0), IF(LEN(Table3[[#This Row],[Column8]])&gt;0, 1, 0), 1)</f>
        <v>1</v>
      </c>
    </row>
    <row r="96" spans="2:9 16373:16384" x14ac:dyDescent="0.3">
      <c r="B96" s="14"/>
      <c r="C96" s="14"/>
      <c r="D96" s="14"/>
      <c r="E96" s="15"/>
      <c r="F96" s="15"/>
      <c r="G96" s="14"/>
      <c r="H96" s="14"/>
      <c r="I96" s="14"/>
      <c r="XES96">
        <f t="shared" si="26"/>
        <v>0</v>
      </c>
      <c r="XET96">
        <f t="shared" si="27"/>
        <v>0</v>
      </c>
      <c r="XEU96" s="11">
        <f t="shared" si="19"/>
        <v>1</v>
      </c>
      <c r="XEV96">
        <f t="shared" ca="1" si="28"/>
        <v>1</v>
      </c>
      <c r="XEX96">
        <f t="shared" si="29"/>
        <v>1</v>
      </c>
      <c r="XEY96">
        <f t="shared" si="30"/>
        <v>1</v>
      </c>
      <c r="XEZ96">
        <f t="shared" si="31"/>
        <v>1</v>
      </c>
      <c r="XFA96">
        <f t="shared" ca="1" si="32"/>
        <v>1</v>
      </c>
      <c r="XFB96" s="10">
        <f t="shared" si="33"/>
        <v>1</v>
      </c>
      <c r="XFC96">
        <v>1</v>
      </c>
      <c r="XFD96">
        <f>IF(IFERROR(SEARCH("Other unavailability",Table3[[#This Row],[Column5]],1), 0), IF(LEN(Table3[[#This Row],[Column8]])&gt;0, 1, 0), 1)</f>
        <v>1</v>
      </c>
    </row>
    <row r="97" spans="2:9 16373:16384" x14ac:dyDescent="0.3">
      <c r="B97" s="14"/>
      <c r="C97" s="14"/>
      <c r="D97" s="14"/>
      <c r="E97" s="15"/>
      <c r="F97" s="15"/>
      <c r="G97" s="14"/>
      <c r="H97" s="14"/>
      <c r="I97" s="14"/>
      <c r="XES97">
        <f t="shared" si="26"/>
        <v>0</v>
      </c>
      <c r="XET97">
        <f t="shared" si="27"/>
        <v>0</v>
      </c>
      <c r="XEU97" s="11">
        <f t="shared" si="19"/>
        <v>1</v>
      </c>
      <c r="XEV97">
        <f t="shared" ca="1" si="28"/>
        <v>1</v>
      </c>
      <c r="XEX97">
        <f t="shared" si="29"/>
        <v>1</v>
      </c>
      <c r="XEY97">
        <f t="shared" si="30"/>
        <v>1</v>
      </c>
      <c r="XEZ97">
        <f t="shared" si="31"/>
        <v>1</v>
      </c>
      <c r="XFA97">
        <f t="shared" ca="1" si="32"/>
        <v>1</v>
      </c>
      <c r="XFB97" s="10">
        <f t="shared" si="33"/>
        <v>1</v>
      </c>
      <c r="XFC97">
        <v>1</v>
      </c>
      <c r="XFD97">
        <f>IF(IFERROR(SEARCH("Other unavailability",Table3[[#This Row],[Column5]],1), 0), IF(LEN(Table3[[#This Row],[Column8]])&gt;0, 1, 0), 1)</f>
        <v>1</v>
      </c>
    </row>
    <row r="98" spans="2:9 16373:16384" x14ac:dyDescent="0.3">
      <c r="B98" s="14"/>
      <c r="C98" s="14"/>
      <c r="D98" s="14"/>
      <c r="E98" s="15"/>
      <c r="F98" s="15"/>
      <c r="G98" s="14"/>
      <c r="H98" s="14"/>
      <c r="I98" s="14"/>
      <c r="XES98">
        <f t="shared" si="26"/>
        <v>0</v>
      </c>
      <c r="XET98">
        <f t="shared" si="27"/>
        <v>0</v>
      </c>
      <c r="XEU98" s="11">
        <f t="shared" si="19"/>
        <v>1</v>
      </c>
      <c r="XEV98">
        <f t="shared" ca="1" si="28"/>
        <v>1</v>
      </c>
      <c r="XEX98">
        <f t="shared" si="29"/>
        <v>1</v>
      </c>
      <c r="XEY98">
        <f t="shared" si="30"/>
        <v>1</v>
      </c>
      <c r="XEZ98">
        <f t="shared" si="31"/>
        <v>1</v>
      </c>
      <c r="XFA98">
        <f t="shared" ca="1" si="32"/>
        <v>1</v>
      </c>
      <c r="XFB98" s="10">
        <f t="shared" si="33"/>
        <v>1</v>
      </c>
      <c r="XFC98">
        <v>1</v>
      </c>
      <c r="XFD98">
        <f>IF(IFERROR(SEARCH("Other unavailability",Table3[[#This Row],[Column5]],1), 0), IF(LEN(Table3[[#This Row],[Column8]])&gt;0, 1, 0), 1)</f>
        <v>1</v>
      </c>
    </row>
    <row r="99" spans="2:9 16373:16384" x14ac:dyDescent="0.3">
      <c r="B99" s="14"/>
      <c r="C99" s="14"/>
      <c r="D99" s="14"/>
      <c r="E99" s="15"/>
      <c r="F99" s="15"/>
      <c r="G99" s="14"/>
      <c r="H99" s="14"/>
      <c r="I99" s="14"/>
      <c r="XES99">
        <f t="shared" si="26"/>
        <v>0</v>
      </c>
      <c r="XET99">
        <f t="shared" si="27"/>
        <v>0</v>
      </c>
      <c r="XEU99" s="11">
        <f t="shared" si="19"/>
        <v>1</v>
      </c>
      <c r="XEV99">
        <f t="shared" ca="1" si="28"/>
        <v>1</v>
      </c>
      <c r="XEX99">
        <f t="shared" si="29"/>
        <v>1</v>
      </c>
      <c r="XEY99">
        <f t="shared" si="30"/>
        <v>1</v>
      </c>
      <c r="XEZ99">
        <f t="shared" si="31"/>
        <v>1</v>
      </c>
      <c r="XFA99">
        <f t="shared" ca="1" si="32"/>
        <v>1</v>
      </c>
      <c r="XFB99" s="10">
        <f t="shared" si="33"/>
        <v>1</v>
      </c>
      <c r="XFC99">
        <v>1</v>
      </c>
      <c r="XFD99">
        <f>IF(IFERROR(SEARCH("Other unavailability",Table3[[#This Row],[Column5]],1), 0), IF(LEN(Table3[[#This Row],[Column8]])&gt;0, 1, 0), 1)</f>
        <v>1</v>
      </c>
    </row>
    <row r="100" spans="2:9 16373:16384" x14ac:dyDescent="0.3">
      <c r="B100" s="14"/>
      <c r="C100" s="14"/>
      <c r="D100" s="14"/>
      <c r="E100" s="15"/>
      <c r="F100" s="15"/>
      <c r="G100" s="14"/>
      <c r="H100" s="14"/>
      <c r="I100" s="14"/>
      <c r="XES100">
        <f t="shared" si="26"/>
        <v>0</v>
      </c>
      <c r="XET100">
        <f t="shared" si="27"/>
        <v>0</v>
      </c>
      <c r="XEU100" s="11">
        <f t="shared" si="19"/>
        <v>1</v>
      </c>
      <c r="XEV100">
        <f t="shared" ca="1" si="28"/>
        <v>1</v>
      </c>
      <c r="XEX100">
        <f t="shared" si="29"/>
        <v>1</v>
      </c>
      <c r="XEY100">
        <f t="shared" si="30"/>
        <v>1</v>
      </c>
      <c r="XEZ100">
        <f t="shared" si="31"/>
        <v>1</v>
      </c>
      <c r="XFA100">
        <f t="shared" ca="1" si="32"/>
        <v>1</v>
      </c>
      <c r="XFB100" s="10">
        <f t="shared" si="33"/>
        <v>1</v>
      </c>
      <c r="XFC100">
        <v>1</v>
      </c>
      <c r="XFD100">
        <f>IF(IFERROR(SEARCH("Other unavailability",Table3[[#This Row],[Column5]],1), 0), IF(LEN(Table3[[#This Row],[Column8]])&gt;0, 1, 0), 1)</f>
        <v>1</v>
      </c>
    </row>
    <row r="101" spans="2:9 16373:16384" x14ac:dyDescent="0.3">
      <c r="B101" s="14"/>
      <c r="C101" s="14"/>
      <c r="D101" s="14"/>
      <c r="E101" s="15"/>
      <c r="F101" s="15"/>
      <c r="G101" s="14"/>
      <c r="H101" s="14"/>
      <c r="I101" s="14"/>
      <c r="XES101">
        <f t="shared" si="26"/>
        <v>0</v>
      </c>
      <c r="XET101">
        <f t="shared" si="27"/>
        <v>0</v>
      </c>
      <c r="XEU101" s="11">
        <f t="shared" si="19"/>
        <v>1</v>
      </c>
      <c r="XEV101">
        <f t="shared" ca="1" si="28"/>
        <v>1</v>
      </c>
      <c r="XEX101">
        <f t="shared" si="29"/>
        <v>1</v>
      </c>
      <c r="XEY101">
        <f t="shared" si="30"/>
        <v>1</v>
      </c>
      <c r="XEZ101">
        <f t="shared" si="31"/>
        <v>1</v>
      </c>
      <c r="XFA101">
        <f t="shared" ca="1" si="32"/>
        <v>1</v>
      </c>
      <c r="XFB101" s="10">
        <f t="shared" si="33"/>
        <v>1</v>
      </c>
      <c r="XFC101">
        <v>1</v>
      </c>
      <c r="XFD101">
        <f>IF(IFERROR(SEARCH("Other unavailability",Table3[[#This Row],[Column5]],1), 0), IF(LEN(Table3[[#This Row],[Column8]])&gt;0, 1, 0), 1)</f>
        <v>1</v>
      </c>
    </row>
    <row r="102" spans="2:9 16373:16384" x14ac:dyDescent="0.3">
      <c r="B102" s="14"/>
      <c r="C102" s="14"/>
      <c r="D102" s="14"/>
      <c r="E102" s="15"/>
      <c r="F102" s="15"/>
      <c r="G102" s="14"/>
      <c r="H102" s="14"/>
      <c r="I102" s="14"/>
      <c r="XES102">
        <f t="shared" si="26"/>
        <v>0</v>
      </c>
      <c r="XET102">
        <f t="shared" si="27"/>
        <v>0</v>
      </c>
      <c r="XEU102" s="11">
        <f t="shared" si="19"/>
        <v>1</v>
      </c>
      <c r="XEV102">
        <f t="shared" ca="1" si="28"/>
        <v>1</v>
      </c>
      <c r="XEX102">
        <f t="shared" si="29"/>
        <v>1</v>
      </c>
      <c r="XEY102">
        <f t="shared" si="30"/>
        <v>1</v>
      </c>
      <c r="XEZ102">
        <f t="shared" si="31"/>
        <v>1</v>
      </c>
      <c r="XFA102">
        <f t="shared" ca="1" si="32"/>
        <v>1</v>
      </c>
      <c r="XFB102" s="10">
        <f t="shared" si="33"/>
        <v>1</v>
      </c>
      <c r="XFC102">
        <v>1</v>
      </c>
      <c r="XFD102">
        <f>IF(IFERROR(SEARCH("Other unavailability",Table3[[#This Row],[Column5]],1), 0), IF(LEN(Table3[[#This Row],[Column8]])&gt;0, 1, 0), 1)</f>
        <v>1</v>
      </c>
    </row>
    <row r="103" spans="2:9 16373:16384" x14ac:dyDescent="0.3">
      <c r="B103" s="14"/>
      <c r="C103" s="14"/>
      <c r="D103" s="14"/>
      <c r="E103" s="15"/>
      <c r="F103" s="15"/>
      <c r="G103" s="14"/>
      <c r="H103" s="14"/>
      <c r="I103" s="14"/>
      <c r="XES103">
        <f t="shared" si="26"/>
        <v>0</v>
      </c>
      <c r="XET103">
        <f t="shared" si="27"/>
        <v>0</v>
      </c>
      <c r="XEU103" s="11">
        <f t="shared" si="19"/>
        <v>1</v>
      </c>
      <c r="XEV103">
        <f t="shared" ca="1" si="28"/>
        <v>1</v>
      </c>
      <c r="XEX103">
        <f t="shared" si="29"/>
        <v>1</v>
      </c>
      <c r="XEY103">
        <f t="shared" si="30"/>
        <v>1</v>
      </c>
      <c r="XEZ103">
        <f t="shared" si="31"/>
        <v>1</v>
      </c>
      <c r="XFA103">
        <f t="shared" ca="1" si="32"/>
        <v>1</v>
      </c>
      <c r="XFB103" s="10">
        <f t="shared" si="33"/>
        <v>1</v>
      </c>
      <c r="XFC103">
        <v>1</v>
      </c>
      <c r="XFD103">
        <f>IF(IFERROR(SEARCH("Other unavailability",Table3[[#This Row],[Column5]],1), 0), IF(LEN(Table3[[#This Row],[Column8]])&gt;0, 1, 0), 1)</f>
        <v>1</v>
      </c>
    </row>
    <row r="104" spans="2:9 16373:16384" x14ac:dyDescent="0.3">
      <c r="B104" s="14"/>
      <c r="C104" s="14"/>
      <c r="D104" s="14"/>
      <c r="E104" s="15"/>
      <c r="F104" s="15"/>
      <c r="G104" s="14"/>
      <c r="H104" s="14"/>
      <c r="I104" s="14"/>
      <c r="XES104">
        <f t="shared" si="26"/>
        <v>0</v>
      </c>
      <c r="XET104">
        <f t="shared" si="27"/>
        <v>0</v>
      </c>
      <c r="XEU104" s="11">
        <f t="shared" si="19"/>
        <v>1</v>
      </c>
      <c r="XEV104">
        <f t="shared" ca="1" si="28"/>
        <v>1</v>
      </c>
      <c r="XEX104">
        <f t="shared" si="29"/>
        <v>1</v>
      </c>
      <c r="XEY104">
        <f t="shared" si="30"/>
        <v>1</v>
      </c>
      <c r="XEZ104">
        <f t="shared" si="31"/>
        <v>1</v>
      </c>
      <c r="XFA104">
        <f t="shared" ca="1" si="32"/>
        <v>1</v>
      </c>
      <c r="XFB104" s="10">
        <f t="shared" si="33"/>
        <v>1</v>
      </c>
      <c r="XFC104">
        <v>1</v>
      </c>
      <c r="XFD104">
        <f>IF(IFERROR(SEARCH("Other unavailability",Table3[[#This Row],[Column5]],1), 0), IF(LEN(Table3[[#This Row],[Column8]])&gt;0, 1, 0), 1)</f>
        <v>1</v>
      </c>
    </row>
    <row r="105" spans="2:9 16373:16384" x14ac:dyDescent="0.3">
      <c r="B105" s="14"/>
      <c r="C105" s="14"/>
      <c r="D105" s="14"/>
      <c r="E105" s="15"/>
      <c r="F105" s="15"/>
      <c r="G105" s="14"/>
      <c r="H105" s="14"/>
      <c r="I105" s="14"/>
      <c r="XES105">
        <f t="shared" si="26"/>
        <v>0</v>
      </c>
      <c r="XET105">
        <f t="shared" si="27"/>
        <v>0</v>
      </c>
      <c r="XEU105" s="11">
        <f t="shared" si="19"/>
        <v>1</v>
      </c>
      <c r="XEV105">
        <f t="shared" ca="1" si="28"/>
        <v>1</v>
      </c>
      <c r="XEX105">
        <f t="shared" si="29"/>
        <v>1</v>
      </c>
      <c r="XEY105">
        <f t="shared" si="30"/>
        <v>1</v>
      </c>
      <c r="XEZ105">
        <f t="shared" si="31"/>
        <v>1</v>
      </c>
      <c r="XFA105">
        <f t="shared" ca="1" si="32"/>
        <v>1</v>
      </c>
      <c r="XFB105" s="10">
        <f t="shared" si="33"/>
        <v>1</v>
      </c>
      <c r="XFC105">
        <v>1</v>
      </c>
      <c r="XFD105">
        <f>IF(IFERROR(SEARCH("Other unavailability",Table3[[#This Row],[Column5]],1), 0), IF(LEN(Table3[[#This Row],[Column8]])&gt;0, 1, 0), 1)</f>
        <v>1</v>
      </c>
    </row>
    <row r="106" spans="2:9 16373:16384" x14ac:dyDescent="0.3">
      <c r="B106" s="14"/>
      <c r="C106" s="14"/>
      <c r="D106" s="14"/>
      <c r="E106" s="15"/>
      <c r="F106" s="15"/>
      <c r="G106" s="14"/>
      <c r="H106" s="14"/>
      <c r="I106" s="14"/>
      <c r="XES106">
        <f t="shared" si="26"/>
        <v>0</v>
      </c>
      <c r="XET106">
        <f t="shared" si="27"/>
        <v>0</v>
      </c>
      <c r="XEU106" s="11">
        <f t="shared" ref="XEU106:XEU111" si="34">IF(AND(XES106=0,XET106=1),0,1)</f>
        <v>1</v>
      </c>
      <c r="XEV106">
        <f t="shared" ref="XEV106:XEV111" ca="1" si="35">IF(AND(B106&lt;&gt;"",ISNA(VLOOKUP(D106,INDIRECT("Reasons"),1,FALSE))),0,1)</f>
        <v>1</v>
      </c>
      <c r="XEX106">
        <f t="shared" ref="XEX106:XEX111" si="36">IF(AND(B106&lt;&gt;"",ISBLANK(D106)),0,1)</f>
        <v>1</v>
      </c>
      <c r="XEY106">
        <f t="shared" ref="XEY106:XEY111" si="37">IF(AND(B106&lt;&gt;"",ISBLANK(E106)),0,1)</f>
        <v>1</v>
      </c>
      <c r="XEZ106">
        <f t="shared" ref="XEZ106:XEZ111" si="38">IF(AND(B106&lt;&gt;"",ISBLANK(F106)),0,1)</f>
        <v>1</v>
      </c>
      <c r="XFA106">
        <f t="shared" ref="XFA106:XFA111" ca="1" si="39">IF(ISNA(VLOOKUP(C106,INDIRECT(B106),1,FALSE)),0,1)</f>
        <v>1</v>
      </c>
      <c r="XFB106" s="10">
        <f t="shared" ref="XFB106:XFB111" si="40">IF(AND(B106&lt;&gt;"",ISBLANK(C106)),0,1)</f>
        <v>1</v>
      </c>
      <c r="XFC106">
        <v>1</v>
      </c>
      <c r="XFD106">
        <f>IF(IFERROR(SEARCH("Other unavailability",Table3[[#This Row],[Column5]],1), 0), IF(LEN(Table3[[#This Row],[Column8]])&gt;0, 1, 0), 1)</f>
        <v>1</v>
      </c>
    </row>
    <row r="107" spans="2:9 16373:16384" x14ac:dyDescent="0.3">
      <c r="B107" s="14"/>
      <c r="C107" s="14"/>
      <c r="D107" s="14"/>
      <c r="E107" s="15"/>
      <c r="F107" s="15"/>
      <c r="G107" s="14"/>
      <c r="H107" s="14"/>
      <c r="I107" s="14"/>
      <c r="XES107">
        <f t="shared" si="26"/>
        <v>0</v>
      </c>
      <c r="XET107">
        <f t="shared" si="27"/>
        <v>0</v>
      </c>
      <c r="XEU107" s="11">
        <f t="shared" si="34"/>
        <v>1</v>
      </c>
      <c r="XEV107">
        <f t="shared" ca="1" si="35"/>
        <v>1</v>
      </c>
      <c r="XEX107">
        <f t="shared" si="36"/>
        <v>1</v>
      </c>
      <c r="XEY107">
        <f t="shared" si="37"/>
        <v>1</v>
      </c>
      <c r="XEZ107">
        <f t="shared" si="38"/>
        <v>1</v>
      </c>
      <c r="XFA107">
        <f t="shared" ca="1" si="39"/>
        <v>1</v>
      </c>
      <c r="XFB107" s="10">
        <f t="shared" si="40"/>
        <v>1</v>
      </c>
      <c r="XFC107">
        <v>1</v>
      </c>
      <c r="XFD107">
        <f>IF(IFERROR(SEARCH("Other unavailability",Table3[[#This Row],[Column5]],1), 0), IF(LEN(Table3[[#This Row],[Column8]])&gt;0, 1, 0), 1)</f>
        <v>1</v>
      </c>
    </row>
    <row r="108" spans="2:9 16373:16384" x14ac:dyDescent="0.3">
      <c r="B108" s="14"/>
      <c r="C108" s="14"/>
      <c r="D108" s="14"/>
      <c r="E108" s="15"/>
      <c r="F108" s="15"/>
      <c r="G108" s="14"/>
      <c r="H108" s="14"/>
      <c r="I108" s="14"/>
      <c r="XES108">
        <f t="shared" si="26"/>
        <v>0</v>
      </c>
      <c r="XET108">
        <f t="shared" si="27"/>
        <v>0</v>
      </c>
      <c r="XEU108" s="11">
        <f t="shared" si="34"/>
        <v>1</v>
      </c>
      <c r="XEV108">
        <f t="shared" ca="1" si="35"/>
        <v>1</v>
      </c>
      <c r="XEX108">
        <f t="shared" si="36"/>
        <v>1</v>
      </c>
      <c r="XEY108">
        <f t="shared" si="37"/>
        <v>1</v>
      </c>
      <c r="XEZ108">
        <f t="shared" si="38"/>
        <v>1</v>
      </c>
      <c r="XFA108">
        <f t="shared" ca="1" si="39"/>
        <v>1</v>
      </c>
      <c r="XFB108" s="10">
        <f t="shared" si="40"/>
        <v>1</v>
      </c>
      <c r="XFC108">
        <v>1</v>
      </c>
      <c r="XFD108">
        <f>IF(IFERROR(SEARCH("Other unavailability",Table3[[#This Row],[Column5]],1), 0), IF(LEN(Table3[[#This Row],[Column8]])&gt;0, 1, 0), 1)</f>
        <v>1</v>
      </c>
    </row>
    <row r="109" spans="2:9 16373:16384" x14ac:dyDescent="0.3">
      <c r="B109" s="14"/>
      <c r="C109" s="14"/>
      <c r="D109" s="14"/>
      <c r="E109" s="15"/>
      <c r="F109" s="15"/>
      <c r="G109" s="14"/>
      <c r="H109" s="14"/>
      <c r="I109" s="14"/>
      <c r="XES109">
        <f t="shared" si="26"/>
        <v>0</v>
      </c>
      <c r="XET109">
        <f t="shared" si="27"/>
        <v>0</v>
      </c>
      <c r="XEU109" s="11">
        <f t="shared" si="34"/>
        <v>1</v>
      </c>
      <c r="XEV109">
        <f t="shared" ca="1" si="35"/>
        <v>1</v>
      </c>
      <c r="XEX109">
        <f t="shared" si="36"/>
        <v>1</v>
      </c>
      <c r="XEY109">
        <f t="shared" si="37"/>
        <v>1</v>
      </c>
      <c r="XEZ109">
        <f t="shared" si="38"/>
        <v>1</v>
      </c>
      <c r="XFA109">
        <f t="shared" ca="1" si="39"/>
        <v>1</v>
      </c>
      <c r="XFB109" s="10">
        <f t="shared" si="40"/>
        <v>1</v>
      </c>
      <c r="XFC109">
        <v>1</v>
      </c>
      <c r="XFD109">
        <f>IF(IFERROR(SEARCH("Other unavailability",Table3[[#This Row],[Column5]],1), 0), IF(LEN(Table3[[#This Row],[Column8]])&gt;0, 1, 0), 1)</f>
        <v>1</v>
      </c>
    </row>
    <row r="110" spans="2:9 16373:16384" x14ac:dyDescent="0.3">
      <c r="B110" s="14"/>
      <c r="C110" s="14"/>
      <c r="D110" s="14"/>
      <c r="E110" s="15"/>
      <c r="F110" s="15"/>
      <c r="G110" s="14"/>
      <c r="H110" s="14"/>
      <c r="I110" s="14"/>
      <c r="XES110">
        <f t="shared" si="26"/>
        <v>0</v>
      </c>
      <c r="XET110">
        <f t="shared" si="27"/>
        <v>0</v>
      </c>
      <c r="XEU110" s="11">
        <f t="shared" si="34"/>
        <v>1</v>
      </c>
      <c r="XEV110">
        <f t="shared" ca="1" si="35"/>
        <v>1</v>
      </c>
      <c r="XEX110">
        <f t="shared" si="36"/>
        <v>1</v>
      </c>
      <c r="XEY110">
        <f t="shared" si="37"/>
        <v>1</v>
      </c>
      <c r="XEZ110">
        <f t="shared" si="38"/>
        <v>1</v>
      </c>
      <c r="XFA110">
        <f t="shared" ca="1" si="39"/>
        <v>1</v>
      </c>
      <c r="XFB110" s="10">
        <f t="shared" si="40"/>
        <v>1</v>
      </c>
      <c r="XFC110">
        <v>1</v>
      </c>
      <c r="XFD110">
        <f>IF(IFERROR(SEARCH("Other unavailability",Table3[[#This Row],[Column5]],1), 0), IF(LEN(Table3[[#This Row],[Column8]])&gt;0, 1, 0), 1)</f>
        <v>1</v>
      </c>
    </row>
    <row r="111" spans="2:9 16373:16384" x14ac:dyDescent="0.3">
      <c r="B111" s="14"/>
      <c r="C111" s="14"/>
      <c r="D111" s="14"/>
      <c r="E111" s="15"/>
      <c r="F111" s="15"/>
      <c r="G111" s="14"/>
      <c r="H111" s="14"/>
      <c r="I111" s="14"/>
      <c r="XES111">
        <f t="shared" si="26"/>
        <v>0</v>
      </c>
      <c r="XET111">
        <f t="shared" si="27"/>
        <v>0</v>
      </c>
      <c r="XEU111" s="11">
        <f t="shared" si="34"/>
        <v>1</v>
      </c>
      <c r="XEV111">
        <f t="shared" ca="1" si="35"/>
        <v>1</v>
      </c>
      <c r="XEX111">
        <f t="shared" si="36"/>
        <v>1</v>
      </c>
      <c r="XEY111">
        <f t="shared" si="37"/>
        <v>1</v>
      </c>
      <c r="XEZ111">
        <f t="shared" si="38"/>
        <v>1</v>
      </c>
      <c r="XFA111">
        <f t="shared" ca="1" si="39"/>
        <v>1</v>
      </c>
      <c r="XFB111" s="10">
        <f t="shared" si="40"/>
        <v>1</v>
      </c>
      <c r="XFC111">
        <v>1</v>
      </c>
      <c r="XFD111">
        <f>IF(IFERROR(SEARCH("Other unavailability",Table3[[#This Row],[Column5]],1), 0), IF(LEN(Table3[[#This Row],[Column8]])&gt;0, 1, 0), 1)</f>
        <v>1</v>
      </c>
    </row>
    <row r="112" spans="2:9 16373:16384" x14ac:dyDescent="0.3"/>
    <row r="113" x14ac:dyDescent="0.3"/>
    <row r="114" x14ac:dyDescent="0.3"/>
    <row r="115" x14ac:dyDescent="0.3"/>
    <row r="116" x14ac:dyDescent="0.3"/>
    <row r="117" x14ac:dyDescent="0.3"/>
    <row r="118" x14ac:dyDescent="0.3"/>
    <row r="119" x14ac:dyDescent="0.3"/>
    <row r="120" x14ac:dyDescent="0.3"/>
    <row r="121" x14ac:dyDescent="0.3"/>
    <row r="122" x14ac:dyDescent="0.3"/>
    <row r="123" x14ac:dyDescent="0.3"/>
    <row r="124" x14ac:dyDescent="0.3"/>
    <row r="125" x14ac:dyDescent="0.3"/>
    <row r="126" x14ac:dyDescent="0.3"/>
    <row r="127" x14ac:dyDescent="0.3"/>
    <row r="128" x14ac:dyDescent="0.3"/>
    <row r="129" x14ac:dyDescent="0.3"/>
    <row r="130" x14ac:dyDescent="0.3"/>
    <row r="131" x14ac:dyDescent="0.3"/>
    <row r="132" x14ac:dyDescent="0.3"/>
    <row r="133" x14ac:dyDescent="0.3"/>
    <row r="134" x14ac:dyDescent="0.3"/>
    <row r="135" x14ac:dyDescent="0.3"/>
    <row r="136" x14ac:dyDescent="0.3"/>
    <row r="137" x14ac:dyDescent="0.3"/>
    <row r="138" x14ac:dyDescent="0.3"/>
    <row r="139" x14ac:dyDescent="0.3"/>
    <row r="140" x14ac:dyDescent="0.3"/>
    <row r="141" x14ac:dyDescent="0.3"/>
    <row r="142" x14ac:dyDescent="0.3"/>
    <row r="143" x14ac:dyDescent="0.3"/>
    <row r="144" x14ac:dyDescent="0.3"/>
    <row r="145" x14ac:dyDescent="0.3"/>
    <row r="146" x14ac:dyDescent="0.3"/>
    <row r="147" x14ac:dyDescent="0.3"/>
    <row r="148" x14ac:dyDescent="0.3"/>
    <row r="149" x14ac:dyDescent="0.3"/>
    <row r="150" x14ac:dyDescent="0.3"/>
    <row r="151" x14ac:dyDescent="0.3"/>
    <row r="152" x14ac:dyDescent="0.3"/>
    <row r="153" x14ac:dyDescent="0.3"/>
    <row r="154" x14ac:dyDescent="0.3"/>
    <row r="155" x14ac:dyDescent="0.3"/>
    <row r="156" x14ac:dyDescent="0.3"/>
    <row r="157" x14ac:dyDescent="0.3"/>
    <row r="158" x14ac:dyDescent="0.3"/>
    <row r="159" x14ac:dyDescent="0.3"/>
    <row r="160" x14ac:dyDescent="0.3"/>
    <row r="161" x14ac:dyDescent="0.3"/>
    <row r="162" x14ac:dyDescent="0.3"/>
    <row r="163" x14ac:dyDescent="0.3"/>
    <row r="164" x14ac:dyDescent="0.3"/>
    <row r="165" x14ac:dyDescent="0.3"/>
    <row r="166" x14ac:dyDescent="0.3"/>
    <row r="167" x14ac:dyDescent="0.3"/>
    <row r="168" x14ac:dyDescent="0.3"/>
    <row r="169" x14ac:dyDescent="0.3"/>
    <row r="170" x14ac:dyDescent="0.3"/>
    <row r="171" x14ac:dyDescent="0.3"/>
    <row r="172" x14ac:dyDescent="0.3"/>
    <row r="173" x14ac:dyDescent="0.3"/>
    <row r="174" x14ac:dyDescent="0.3"/>
    <row r="175" x14ac:dyDescent="0.3"/>
    <row r="176" x14ac:dyDescent="0.3"/>
    <row r="177" x14ac:dyDescent="0.3"/>
    <row r="178" x14ac:dyDescent="0.3"/>
    <row r="179" x14ac:dyDescent="0.3"/>
    <row r="180" x14ac:dyDescent="0.3"/>
    <row r="181" x14ac:dyDescent="0.3"/>
    <row r="182" x14ac:dyDescent="0.3"/>
    <row r="183" x14ac:dyDescent="0.3"/>
    <row r="184" x14ac:dyDescent="0.3"/>
    <row r="185" x14ac:dyDescent="0.3"/>
    <row r="186" x14ac:dyDescent="0.3"/>
    <row r="187" x14ac:dyDescent="0.3"/>
    <row r="188" x14ac:dyDescent="0.3"/>
    <row r="189" x14ac:dyDescent="0.3"/>
    <row r="190" x14ac:dyDescent="0.3"/>
    <row r="191" x14ac:dyDescent="0.3"/>
    <row r="192" x14ac:dyDescent="0.3"/>
    <row r="193" x14ac:dyDescent="0.3"/>
    <row r="194" x14ac:dyDescent="0.3"/>
    <row r="195" x14ac:dyDescent="0.3"/>
    <row r="196" x14ac:dyDescent="0.3"/>
    <row r="197" x14ac:dyDescent="0.3"/>
    <row r="198" x14ac:dyDescent="0.3"/>
    <row r="199" x14ac:dyDescent="0.3"/>
    <row r="200" x14ac:dyDescent="0.3"/>
    <row r="201" x14ac:dyDescent="0.3"/>
    <row r="202" x14ac:dyDescent="0.3"/>
  </sheetData>
  <sheetProtection selectLockedCells="1"/>
  <dataConsolidate/>
  <conditionalFormatting sqref="G2">
    <cfRule type="notContainsBlanks" dxfId="425" priority="20457">
      <formula>LEN(TRIM(G2))&gt;0</formula>
    </cfRule>
  </conditionalFormatting>
  <conditionalFormatting sqref="F2">
    <cfRule type="notContainsBlanks" dxfId="424" priority="20456">
      <formula>LEN(TRIM(F2))&gt;0</formula>
    </cfRule>
  </conditionalFormatting>
  <conditionalFormatting sqref="E2">
    <cfRule type="notContainsBlanks" dxfId="423" priority="20455">
      <formula>LEN(TRIM(E2))&gt;0</formula>
    </cfRule>
  </conditionalFormatting>
  <conditionalFormatting sqref="D2">
    <cfRule type="notContainsBlanks" dxfId="422" priority="20454">
      <formula>LEN(TRIM(D2))&gt;0</formula>
    </cfRule>
  </conditionalFormatting>
  <conditionalFormatting sqref="C2">
    <cfRule type="notContainsBlanks" dxfId="421" priority="20453">
      <formula>LEN(TRIM(C2))&gt;0</formula>
    </cfRule>
  </conditionalFormatting>
  <conditionalFormatting sqref="B2">
    <cfRule type="notContainsBlanks" dxfId="420" priority="20458">
      <formula>LEN(TRIM(B2))&gt;0</formula>
    </cfRule>
  </conditionalFormatting>
  <conditionalFormatting sqref="E42:E45 E25:E32 E47:E111 E22:E23 E36:E40 E4:E8">
    <cfRule type="cellIs" dxfId="419" priority="5064" operator="equal">
      <formula>$XEY4</formula>
    </cfRule>
  </conditionalFormatting>
  <conditionalFormatting sqref="F42:F45 F25:F32 F47:F111 F22:F23 F36:F40 F4:F8">
    <cfRule type="cellIs" dxfId="418" priority="5063" operator="equal">
      <formula>$XEZ4</formula>
    </cfRule>
  </conditionalFormatting>
  <conditionalFormatting sqref="C42:C45 C25:C32 C47:C111 C22:C23 C36:C40 C4:C8">
    <cfRule type="expression" dxfId="417" priority="5061">
      <formula>OR($XFA4=0)</formula>
    </cfRule>
    <cfRule type="cellIs" dxfId="416" priority="5062" operator="equal">
      <formula>$XFB4</formula>
    </cfRule>
  </conditionalFormatting>
  <conditionalFormatting sqref="D42:D45 D25:D32 D47:D111 D22:D23 D36:D40 D4:D8">
    <cfRule type="cellIs" dxfId="415" priority="5060" operator="equal">
      <formula>$XEX4</formula>
    </cfRule>
  </conditionalFormatting>
  <conditionalFormatting sqref="B25:B32 B42:B45 B47:B111 B22:B23 B36:B40 B4:B8">
    <cfRule type="cellIs" dxfId="414" priority="5059" operator="equal">
      <formula>$XEU4</formula>
    </cfRule>
  </conditionalFormatting>
  <conditionalFormatting sqref="G42:G45 G7:G8 G25:G32 G47:G111 G22:G23 G36:G40">
    <cfRule type="cellIs" dxfId="413" priority="5052" operator="equal">
      <formula>$XFD7</formula>
    </cfRule>
  </conditionalFormatting>
  <conditionalFormatting sqref="E7">
    <cfRule type="cellIs" dxfId="412" priority="551" operator="equal">
      <formula>$XEY7</formula>
    </cfRule>
  </conditionalFormatting>
  <conditionalFormatting sqref="F7">
    <cfRule type="cellIs" dxfId="411" priority="550" operator="equal">
      <formula>$XEZ7</formula>
    </cfRule>
  </conditionalFormatting>
  <conditionalFormatting sqref="C7">
    <cfRule type="expression" dxfId="410" priority="548">
      <formula>OR($XFA7=0)</formula>
    </cfRule>
    <cfRule type="cellIs" dxfId="409" priority="549" operator="equal">
      <formula>$XFB7</formula>
    </cfRule>
  </conditionalFormatting>
  <conditionalFormatting sqref="D7">
    <cfRule type="cellIs" dxfId="408" priority="547" operator="equal">
      <formula>$XEX7</formula>
    </cfRule>
  </conditionalFormatting>
  <conditionalFormatting sqref="B7">
    <cfRule type="cellIs" dxfId="407" priority="546" operator="equal">
      <formula>$XEU7</formula>
    </cfRule>
  </conditionalFormatting>
  <conditionalFormatting sqref="G7">
    <cfRule type="cellIs" dxfId="406" priority="545" operator="equal">
      <formula>$XFD7</formula>
    </cfRule>
  </conditionalFormatting>
  <conditionalFormatting sqref="E8">
    <cfRule type="cellIs" dxfId="405" priority="544" operator="equal">
      <formula>$XEY8</formula>
    </cfRule>
  </conditionalFormatting>
  <conditionalFormatting sqref="F8">
    <cfRule type="cellIs" dxfId="404" priority="543" operator="equal">
      <formula>$XEZ8</formula>
    </cfRule>
  </conditionalFormatting>
  <conditionalFormatting sqref="C8">
    <cfRule type="expression" dxfId="403" priority="541">
      <formula>OR($XFA8=0)</formula>
    </cfRule>
    <cfRule type="cellIs" dxfId="402" priority="542" operator="equal">
      <formula>$XFB8</formula>
    </cfRule>
  </conditionalFormatting>
  <conditionalFormatting sqref="D8">
    <cfRule type="cellIs" dxfId="401" priority="540" operator="equal">
      <formula>$XEX8</formula>
    </cfRule>
  </conditionalFormatting>
  <conditionalFormatting sqref="B8">
    <cfRule type="cellIs" dxfId="400" priority="539" operator="equal">
      <formula>$XEU8</formula>
    </cfRule>
  </conditionalFormatting>
  <conditionalFormatting sqref="G8">
    <cfRule type="cellIs" dxfId="399" priority="538" operator="equal">
      <formula>$XFD8</formula>
    </cfRule>
  </conditionalFormatting>
  <conditionalFormatting sqref="E22">
    <cfRule type="cellIs" dxfId="398" priority="537" operator="equal">
      <formula>$XEY22</formula>
    </cfRule>
  </conditionalFormatting>
  <conditionalFormatting sqref="F22">
    <cfRule type="cellIs" dxfId="397" priority="536" operator="equal">
      <formula>$XEZ22</formula>
    </cfRule>
  </conditionalFormatting>
  <conditionalFormatting sqref="C22">
    <cfRule type="expression" dxfId="396" priority="534">
      <formula>OR($XFA22=0)</formula>
    </cfRule>
    <cfRule type="cellIs" dxfId="395" priority="535" operator="equal">
      <formula>$XFB22</formula>
    </cfRule>
  </conditionalFormatting>
  <conditionalFormatting sqref="D22">
    <cfRule type="cellIs" dxfId="394" priority="533" operator="equal">
      <formula>$XEX22</formula>
    </cfRule>
  </conditionalFormatting>
  <conditionalFormatting sqref="B22">
    <cfRule type="cellIs" dxfId="393" priority="532" operator="equal">
      <formula>$XEU22</formula>
    </cfRule>
  </conditionalFormatting>
  <conditionalFormatting sqref="G22">
    <cfRule type="cellIs" dxfId="392" priority="531" operator="equal">
      <formula>$XFD22</formula>
    </cfRule>
  </conditionalFormatting>
  <conditionalFormatting sqref="E23">
    <cfRule type="cellIs" dxfId="391" priority="530" operator="equal">
      <formula>$XEY23</formula>
    </cfRule>
  </conditionalFormatting>
  <conditionalFormatting sqref="F23">
    <cfRule type="cellIs" dxfId="390" priority="529" operator="equal">
      <formula>$XEZ23</formula>
    </cfRule>
  </conditionalFormatting>
  <conditionalFormatting sqref="C23">
    <cfRule type="expression" dxfId="389" priority="527">
      <formula>OR($XFA23=0)</formula>
    </cfRule>
    <cfRule type="cellIs" dxfId="388" priority="528" operator="equal">
      <formula>$XFB23</formula>
    </cfRule>
  </conditionalFormatting>
  <conditionalFormatting sqref="D23">
    <cfRule type="cellIs" dxfId="387" priority="526" operator="equal">
      <formula>$XEX23</formula>
    </cfRule>
  </conditionalFormatting>
  <conditionalFormatting sqref="B23">
    <cfRule type="cellIs" dxfId="386" priority="525" operator="equal">
      <formula>$XEU23</formula>
    </cfRule>
  </conditionalFormatting>
  <conditionalFormatting sqref="G23">
    <cfRule type="cellIs" dxfId="385" priority="524" operator="equal">
      <formula>$XFD23</formula>
    </cfRule>
  </conditionalFormatting>
  <conditionalFormatting sqref="E30">
    <cfRule type="cellIs" dxfId="384" priority="516" operator="equal">
      <formula>$XEY30</formula>
    </cfRule>
  </conditionalFormatting>
  <conditionalFormatting sqref="F30">
    <cfRule type="cellIs" dxfId="383" priority="515" operator="equal">
      <formula>$XEZ30</formula>
    </cfRule>
  </conditionalFormatting>
  <conditionalFormatting sqref="C30">
    <cfRule type="expression" dxfId="382" priority="513">
      <formula>OR($XFA30=0)</formula>
    </cfRule>
    <cfRule type="cellIs" dxfId="381" priority="514" operator="equal">
      <formula>$XFB30</formula>
    </cfRule>
  </conditionalFormatting>
  <conditionalFormatting sqref="D30">
    <cfRule type="cellIs" dxfId="380" priority="512" operator="equal">
      <formula>$XEX30</formula>
    </cfRule>
  </conditionalFormatting>
  <conditionalFormatting sqref="B30">
    <cfRule type="cellIs" dxfId="379" priority="511" operator="equal">
      <formula>$XEU30</formula>
    </cfRule>
  </conditionalFormatting>
  <conditionalFormatting sqref="G30">
    <cfRule type="cellIs" dxfId="378" priority="510" operator="equal">
      <formula>$XFD30</formula>
    </cfRule>
  </conditionalFormatting>
  <conditionalFormatting sqref="E31">
    <cfRule type="cellIs" dxfId="377" priority="509" operator="equal">
      <formula>$XEY31</formula>
    </cfRule>
  </conditionalFormatting>
  <conditionalFormatting sqref="F31">
    <cfRule type="cellIs" dxfId="376" priority="508" operator="equal">
      <formula>$XEZ31</formula>
    </cfRule>
  </conditionalFormatting>
  <conditionalFormatting sqref="C31">
    <cfRule type="expression" dxfId="375" priority="506">
      <formula>OR($XFA31=0)</formula>
    </cfRule>
    <cfRule type="cellIs" dxfId="374" priority="507" operator="equal">
      <formula>$XFB31</formula>
    </cfRule>
  </conditionalFormatting>
  <conditionalFormatting sqref="D31">
    <cfRule type="cellIs" dxfId="373" priority="505" operator="equal">
      <formula>$XEX31</formula>
    </cfRule>
  </conditionalFormatting>
  <conditionalFormatting sqref="B31">
    <cfRule type="cellIs" dxfId="372" priority="504" operator="equal">
      <formula>$XEU31</formula>
    </cfRule>
  </conditionalFormatting>
  <conditionalFormatting sqref="G31">
    <cfRule type="cellIs" dxfId="371" priority="503" operator="equal">
      <formula>$XFD31</formula>
    </cfRule>
  </conditionalFormatting>
  <conditionalFormatting sqref="E24">
    <cfRule type="cellIs" dxfId="370" priority="495" operator="equal">
      <formula>$XEY24</formula>
    </cfRule>
  </conditionalFormatting>
  <conditionalFormatting sqref="F24">
    <cfRule type="cellIs" dxfId="369" priority="494" operator="equal">
      <formula>$XEZ24</formula>
    </cfRule>
  </conditionalFormatting>
  <conditionalFormatting sqref="C24">
    <cfRule type="expression" dxfId="368" priority="492">
      <formula>OR($XFA24=0)</formula>
    </cfRule>
    <cfRule type="cellIs" dxfId="367" priority="493" operator="equal">
      <formula>$XFB24</formula>
    </cfRule>
  </conditionalFormatting>
  <conditionalFormatting sqref="D24">
    <cfRule type="cellIs" dxfId="366" priority="491" operator="equal">
      <formula>$XEX24</formula>
    </cfRule>
  </conditionalFormatting>
  <conditionalFormatting sqref="B24">
    <cfRule type="cellIs" dxfId="365" priority="490" operator="equal">
      <formula>$XEU24</formula>
    </cfRule>
  </conditionalFormatting>
  <conditionalFormatting sqref="G24">
    <cfRule type="cellIs" dxfId="364" priority="489" operator="equal">
      <formula>$XFD24</formula>
    </cfRule>
  </conditionalFormatting>
  <conditionalFormatting sqref="E25">
    <cfRule type="cellIs" dxfId="363" priority="488" operator="equal">
      <formula>$XEY25</formula>
    </cfRule>
  </conditionalFormatting>
  <conditionalFormatting sqref="F25">
    <cfRule type="cellIs" dxfId="362" priority="487" operator="equal">
      <formula>$XEZ25</formula>
    </cfRule>
  </conditionalFormatting>
  <conditionalFormatting sqref="C25">
    <cfRule type="expression" dxfId="361" priority="485">
      <formula>OR($XFA25=0)</formula>
    </cfRule>
    <cfRule type="cellIs" dxfId="360" priority="486" operator="equal">
      <formula>$XFB25</formula>
    </cfRule>
  </conditionalFormatting>
  <conditionalFormatting sqref="D25">
    <cfRule type="cellIs" dxfId="359" priority="484" operator="equal">
      <formula>$XEX25</formula>
    </cfRule>
  </conditionalFormatting>
  <conditionalFormatting sqref="B25">
    <cfRule type="cellIs" dxfId="358" priority="483" operator="equal">
      <formula>$XEU25</formula>
    </cfRule>
  </conditionalFormatting>
  <conditionalFormatting sqref="G25">
    <cfRule type="cellIs" dxfId="357" priority="482" operator="equal">
      <formula>$XFD25</formula>
    </cfRule>
  </conditionalFormatting>
  <conditionalFormatting sqref="E26">
    <cfRule type="cellIs" dxfId="356" priority="481" operator="equal">
      <formula>$XEY26</formula>
    </cfRule>
  </conditionalFormatting>
  <conditionalFormatting sqref="F26">
    <cfRule type="cellIs" dxfId="355" priority="480" operator="equal">
      <formula>$XEZ26</formula>
    </cfRule>
  </conditionalFormatting>
  <conditionalFormatting sqref="C26">
    <cfRule type="expression" dxfId="354" priority="478">
      <formula>OR($XFA26=0)</formula>
    </cfRule>
    <cfRule type="cellIs" dxfId="353" priority="479" operator="equal">
      <formula>$XFB26</formula>
    </cfRule>
  </conditionalFormatting>
  <conditionalFormatting sqref="D26">
    <cfRule type="cellIs" dxfId="352" priority="477" operator="equal">
      <formula>$XEX26</formula>
    </cfRule>
  </conditionalFormatting>
  <conditionalFormatting sqref="B26">
    <cfRule type="cellIs" dxfId="351" priority="476" operator="equal">
      <formula>$XEU26</formula>
    </cfRule>
  </conditionalFormatting>
  <conditionalFormatting sqref="G26">
    <cfRule type="cellIs" dxfId="350" priority="475" operator="equal">
      <formula>$XFD26</formula>
    </cfRule>
  </conditionalFormatting>
  <conditionalFormatting sqref="E41">
    <cfRule type="cellIs" dxfId="349" priority="474" operator="equal">
      <formula>$XEY41</formula>
    </cfRule>
  </conditionalFormatting>
  <conditionalFormatting sqref="F41">
    <cfRule type="cellIs" dxfId="348" priority="473" operator="equal">
      <formula>$XEZ41</formula>
    </cfRule>
  </conditionalFormatting>
  <conditionalFormatting sqref="G41">
    <cfRule type="cellIs" dxfId="347" priority="469" operator="equal">
      <formula>$XFD41</formula>
    </cfRule>
  </conditionalFormatting>
  <conditionalFormatting sqref="E39">
    <cfRule type="cellIs" dxfId="346" priority="461" operator="equal">
      <formula>$XEY39</formula>
    </cfRule>
  </conditionalFormatting>
  <conditionalFormatting sqref="F39">
    <cfRule type="cellIs" dxfId="345" priority="460" operator="equal">
      <formula>$XEZ39</formula>
    </cfRule>
  </conditionalFormatting>
  <conditionalFormatting sqref="C39">
    <cfRule type="expression" dxfId="344" priority="458">
      <formula>OR($XFA39=0)</formula>
    </cfRule>
    <cfRule type="cellIs" dxfId="343" priority="459" operator="equal">
      <formula>$XFB39</formula>
    </cfRule>
  </conditionalFormatting>
  <conditionalFormatting sqref="D39">
    <cfRule type="cellIs" dxfId="342" priority="457" operator="equal">
      <formula>$XEX39</formula>
    </cfRule>
  </conditionalFormatting>
  <conditionalFormatting sqref="G39">
    <cfRule type="cellIs" dxfId="341" priority="456" operator="equal">
      <formula>$XFD39</formula>
    </cfRule>
  </conditionalFormatting>
  <conditionalFormatting sqref="E24">
    <cfRule type="cellIs" dxfId="340" priority="427" operator="equal">
      <formula>$XEY24</formula>
    </cfRule>
  </conditionalFormatting>
  <conditionalFormatting sqref="F24">
    <cfRule type="cellIs" dxfId="339" priority="426" operator="equal">
      <formula>$XEZ24</formula>
    </cfRule>
  </conditionalFormatting>
  <conditionalFormatting sqref="C24">
    <cfRule type="expression" dxfId="338" priority="424">
      <formula>OR($XFA24=0)</formula>
    </cfRule>
    <cfRule type="cellIs" dxfId="337" priority="425" operator="equal">
      <formula>$XFB24</formula>
    </cfRule>
  </conditionalFormatting>
  <conditionalFormatting sqref="D24">
    <cfRule type="cellIs" dxfId="336" priority="423" operator="equal">
      <formula>$XEX24</formula>
    </cfRule>
  </conditionalFormatting>
  <conditionalFormatting sqref="B24">
    <cfRule type="cellIs" dxfId="335" priority="422" operator="equal">
      <formula>$XEU24</formula>
    </cfRule>
  </conditionalFormatting>
  <conditionalFormatting sqref="G24">
    <cfRule type="cellIs" dxfId="334" priority="421" operator="equal">
      <formula>$XFD24</formula>
    </cfRule>
  </conditionalFormatting>
  <conditionalFormatting sqref="E25">
    <cfRule type="cellIs" dxfId="333" priority="420" operator="equal">
      <formula>$XEY25</formula>
    </cfRule>
  </conditionalFormatting>
  <conditionalFormatting sqref="F25">
    <cfRule type="cellIs" dxfId="332" priority="419" operator="equal">
      <formula>$XEZ25</formula>
    </cfRule>
  </conditionalFormatting>
  <conditionalFormatting sqref="C25">
    <cfRule type="expression" dxfId="331" priority="417">
      <formula>OR($XFA25=0)</formula>
    </cfRule>
    <cfRule type="cellIs" dxfId="330" priority="418" operator="equal">
      <formula>$XFB25</formula>
    </cfRule>
  </conditionalFormatting>
  <conditionalFormatting sqref="D25">
    <cfRule type="cellIs" dxfId="329" priority="416" operator="equal">
      <formula>$XEX25</formula>
    </cfRule>
  </conditionalFormatting>
  <conditionalFormatting sqref="B25">
    <cfRule type="cellIs" dxfId="328" priority="415" operator="equal">
      <formula>$XEU25</formula>
    </cfRule>
  </conditionalFormatting>
  <conditionalFormatting sqref="G25">
    <cfRule type="cellIs" dxfId="327" priority="414" operator="equal">
      <formula>$XFD25</formula>
    </cfRule>
  </conditionalFormatting>
  <conditionalFormatting sqref="E27">
    <cfRule type="cellIs" dxfId="326" priority="385" operator="equal">
      <formula>$XEY27</formula>
    </cfRule>
  </conditionalFormatting>
  <conditionalFormatting sqref="F27">
    <cfRule type="cellIs" dxfId="325" priority="384" operator="equal">
      <formula>$XEZ27</formula>
    </cfRule>
  </conditionalFormatting>
  <conditionalFormatting sqref="C27">
    <cfRule type="expression" dxfId="324" priority="382">
      <formula>OR($XFA27=0)</formula>
    </cfRule>
    <cfRule type="cellIs" dxfId="323" priority="383" operator="equal">
      <formula>$XFB27</formula>
    </cfRule>
  </conditionalFormatting>
  <conditionalFormatting sqref="D27">
    <cfRule type="cellIs" dxfId="322" priority="381" operator="equal">
      <formula>$XEX27</formula>
    </cfRule>
  </conditionalFormatting>
  <conditionalFormatting sqref="B27">
    <cfRule type="cellIs" dxfId="321" priority="380" operator="equal">
      <formula>$XEU27</formula>
    </cfRule>
  </conditionalFormatting>
  <conditionalFormatting sqref="G27">
    <cfRule type="cellIs" dxfId="320" priority="379" operator="equal">
      <formula>$XFD27</formula>
    </cfRule>
  </conditionalFormatting>
  <conditionalFormatting sqref="E7">
    <cfRule type="cellIs" dxfId="319" priority="358" operator="equal">
      <formula>$XEY7</formula>
    </cfRule>
  </conditionalFormatting>
  <conditionalFormatting sqref="F7">
    <cfRule type="cellIs" dxfId="318" priority="357" operator="equal">
      <formula>$XEZ7</formula>
    </cfRule>
  </conditionalFormatting>
  <conditionalFormatting sqref="C7">
    <cfRule type="expression" dxfId="317" priority="355">
      <formula>OR($XFA7=0)</formula>
    </cfRule>
    <cfRule type="cellIs" dxfId="316" priority="356" operator="equal">
      <formula>$XFB7</formula>
    </cfRule>
  </conditionalFormatting>
  <conditionalFormatting sqref="D7">
    <cfRule type="cellIs" dxfId="315" priority="354" operator="equal">
      <formula>$XEX7</formula>
    </cfRule>
  </conditionalFormatting>
  <conditionalFormatting sqref="B7">
    <cfRule type="cellIs" dxfId="314" priority="353" operator="equal">
      <formula>$XEU7</formula>
    </cfRule>
  </conditionalFormatting>
  <conditionalFormatting sqref="G7">
    <cfRule type="cellIs" dxfId="313" priority="352" operator="equal">
      <formula>$XFD7</formula>
    </cfRule>
  </conditionalFormatting>
  <conditionalFormatting sqref="E22">
    <cfRule type="cellIs" dxfId="312" priority="344" operator="equal">
      <formula>$XEY22</formula>
    </cfRule>
  </conditionalFormatting>
  <conditionalFormatting sqref="F22">
    <cfRule type="cellIs" dxfId="311" priority="343" operator="equal">
      <formula>$XEZ22</formula>
    </cfRule>
  </conditionalFormatting>
  <conditionalFormatting sqref="C22">
    <cfRule type="expression" dxfId="310" priority="341">
      <formula>OR($XFA22=0)</formula>
    </cfRule>
    <cfRule type="cellIs" dxfId="309" priority="342" operator="equal">
      <formula>$XFB22</formula>
    </cfRule>
  </conditionalFormatting>
  <conditionalFormatting sqref="D22">
    <cfRule type="cellIs" dxfId="308" priority="340" operator="equal">
      <formula>$XEX22</formula>
    </cfRule>
  </conditionalFormatting>
  <conditionalFormatting sqref="B22">
    <cfRule type="cellIs" dxfId="307" priority="339" operator="equal">
      <formula>$XEU22</formula>
    </cfRule>
  </conditionalFormatting>
  <conditionalFormatting sqref="G22">
    <cfRule type="cellIs" dxfId="306" priority="338" operator="equal">
      <formula>$XFD22</formula>
    </cfRule>
  </conditionalFormatting>
  <conditionalFormatting sqref="E8">
    <cfRule type="cellIs" dxfId="305" priority="337" operator="equal">
      <formula>$XEY8</formula>
    </cfRule>
  </conditionalFormatting>
  <conditionalFormatting sqref="F8">
    <cfRule type="cellIs" dxfId="304" priority="336" operator="equal">
      <formula>$XEZ8</formula>
    </cfRule>
  </conditionalFormatting>
  <conditionalFormatting sqref="C8">
    <cfRule type="expression" dxfId="303" priority="334">
      <formula>OR($XFA8=0)</formula>
    </cfRule>
    <cfRule type="cellIs" dxfId="302" priority="335" operator="equal">
      <formula>$XFB8</formula>
    </cfRule>
  </conditionalFormatting>
  <conditionalFormatting sqref="D8">
    <cfRule type="cellIs" dxfId="301" priority="333" operator="equal">
      <formula>$XEX8</formula>
    </cfRule>
  </conditionalFormatting>
  <conditionalFormatting sqref="B8">
    <cfRule type="cellIs" dxfId="300" priority="332" operator="equal">
      <formula>$XEU8</formula>
    </cfRule>
  </conditionalFormatting>
  <conditionalFormatting sqref="G8">
    <cfRule type="cellIs" dxfId="299" priority="331" operator="equal">
      <formula>$XFD8</formula>
    </cfRule>
  </conditionalFormatting>
  <conditionalFormatting sqref="E29">
    <cfRule type="cellIs" dxfId="298" priority="330" operator="equal">
      <formula>$XEY29</formula>
    </cfRule>
  </conditionalFormatting>
  <conditionalFormatting sqref="F29">
    <cfRule type="cellIs" dxfId="297" priority="329" operator="equal">
      <formula>$XEZ29</formula>
    </cfRule>
  </conditionalFormatting>
  <conditionalFormatting sqref="C29">
    <cfRule type="expression" dxfId="296" priority="327">
      <formula>OR($XFA29=0)</formula>
    </cfRule>
    <cfRule type="cellIs" dxfId="295" priority="328" operator="equal">
      <formula>$XFB29</formula>
    </cfRule>
  </conditionalFormatting>
  <conditionalFormatting sqref="D29">
    <cfRule type="cellIs" dxfId="294" priority="326" operator="equal">
      <formula>$XEX29</formula>
    </cfRule>
  </conditionalFormatting>
  <conditionalFormatting sqref="B29">
    <cfRule type="cellIs" dxfId="293" priority="325" operator="equal">
      <formula>$XEU29</formula>
    </cfRule>
  </conditionalFormatting>
  <conditionalFormatting sqref="G29">
    <cfRule type="cellIs" dxfId="292" priority="324" operator="equal">
      <formula>$XFD29</formula>
    </cfRule>
  </conditionalFormatting>
  <conditionalFormatting sqref="E30">
    <cfRule type="cellIs" dxfId="291" priority="323" operator="equal">
      <formula>$XEY30</formula>
    </cfRule>
  </conditionalFormatting>
  <conditionalFormatting sqref="F30">
    <cfRule type="cellIs" dxfId="290" priority="322" operator="equal">
      <formula>$XEZ30</formula>
    </cfRule>
  </conditionalFormatting>
  <conditionalFormatting sqref="C30">
    <cfRule type="expression" dxfId="289" priority="320">
      <formula>OR($XFA30=0)</formula>
    </cfRule>
    <cfRule type="cellIs" dxfId="288" priority="321" operator="equal">
      <formula>$XFB30</formula>
    </cfRule>
  </conditionalFormatting>
  <conditionalFormatting sqref="D30">
    <cfRule type="cellIs" dxfId="287" priority="319" operator="equal">
      <formula>$XEX30</formula>
    </cfRule>
  </conditionalFormatting>
  <conditionalFormatting sqref="B30">
    <cfRule type="cellIs" dxfId="286" priority="318" operator="equal">
      <formula>$XEU30</formula>
    </cfRule>
  </conditionalFormatting>
  <conditionalFormatting sqref="G30">
    <cfRule type="cellIs" dxfId="285" priority="317" operator="equal">
      <formula>$XFD30</formula>
    </cfRule>
  </conditionalFormatting>
  <conditionalFormatting sqref="E23">
    <cfRule type="cellIs" dxfId="284" priority="309" operator="equal">
      <formula>$XEY23</formula>
    </cfRule>
  </conditionalFormatting>
  <conditionalFormatting sqref="F23">
    <cfRule type="cellIs" dxfId="283" priority="308" operator="equal">
      <formula>$XEZ23</formula>
    </cfRule>
  </conditionalFormatting>
  <conditionalFormatting sqref="C23">
    <cfRule type="expression" dxfId="282" priority="306">
      <formula>OR($XFA23=0)</formula>
    </cfRule>
    <cfRule type="cellIs" dxfId="281" priority="307" operator="equal">
      <formula>$XFB23</formula>
    </cfRule>
  </conditionalFormatting>
  <conditionalFormatting sqref="D23">
    <cfRule type="cellIs" dxfId="280" priority="305" operator="equal">
      <formula>$XEX23</formula>
    </cfRule>
  </conditionalFormatting>
  <conditionalFormatting sqref="B23">
    <cfRule type="cellIs" dxfId="279" priority="304" operator="equal">
      <formula>$XEU23</formula>
    </cfRule>
  </conditionalFormatting>
  <conditionalFormatting sqref="G23">
    <cfRule type="cellIs" dxfId="278" priority="303" operator="equal">
      <formula>$XFD23</formula>
    </cfRule>
  </conditionalFormatting>
  <conditionalFormatting sqref="E24">
    <cfRule type="cellIs" dxfId="277" priority="302" operator="equal">
      <formula>$XEY24</formula>
    </cfRule>
  </conditionalFormatting>
  <conditionalFormatting sqref="F24">
    <cfRule type="cellIs" dxfId="276" priority="301" operator="equal">
      <formula>$XEZ24</formula>
    </cfRule>
  </conditionalFormatting>
  <conditionalFormatting sqref="C24">
    <cfRule type="expression" dxfId="275" priority="299">
      <formula>OR($XFA24=0)</formula>
    </cfRule>
    <cfRule type="cellIs" dxfId="274" priority="300" operator="equal">
      <formula>$XFB24</formula>
    </cfRule>
  </conditionalFormatting>
  <conditionalFormatting sqref="D24">
    <cfRule type="cellIs" dxfId="273" priority="298" operator="equal">
      <formula>$XEX24</formula>
    </cfRule>
  </conditionalFormatting>
  <conditionalFormatting sqref="B24">
    <cfRule type="cellIs" dxfId="272" priority="297" operator="equal">
      <formula>$XEU24</formula>
    </cfRule>
  </conditionalFormatting>
  <conditionalFormatting sqref="G24">
    <cfRule type="cellIs" dxfId="271" priority="296" operator="equal">
      <formula>$XFD24</formula>
    </cfRule>
  </conditionalFormatting>
  <conditionalFormatting sqref="E25">
    <cfRule type="cellIs" dxfId="270" priority="295" operator="equal">
      <formula>$XEY25</formula>
    </cfRule>
  </conditionalFormatting>
  <conditionalFormatting sqref="F25">
    <cfRule type="cellIs" dxfId="269" priority="294" operator="equal">
      <formula>$XEZ25</formula>
    </cfRule>
  </conditionalFormatting>
  <conditionalFormatting sqref="C25">
    <cfRule type="expression" dxfId="268" priority="292">
      <formula>OR($XFA25=0)</formula>
    </cfRule>
    <cfRule type="cellIs" dxfId="267" priority="293" operator="equal">
      <formula>$XFB25</formula>
    </cfRule>
  </conditionalFormatting>
  <conditionalFormatting sqref="D25">
    <cfRule type="cellIs" dxfId="266" priority="291" operator="equal">
      <formula>$XEX25</formula>
    </cfRule>
  </conditionalFormatting>
  <conditionalFormatting sqref="B25">
    <cfRule type="cellIs" dxfId="265" priority="290" operator="equal">
      <formula>$XEU25</formula>
    </cfRule>
  </conditionalFormatting>
  <conditionalFormatting sqref="G25">
    <cfRule type="cellIs" dxfId="264" priority="289" operator="equal">
      <formula>$XFD25</formula>
    </cfRule>
  </conditionalFormatting>
  <conditionalFormatting sqref="E32">
    <cfRule type="cellIs" dxfId="263" priority="288" operator="equal">
      <formula>$XEY32</formula>
    </cfRule>
  </conditionalFormatting>
  <conditionalFormatting sqref="F32">
    <cfRule type="cellIs" dxfId="262" priority="287" operator="equal">
      <formula>$XEZ32</formula>
    </cfRule>
  </conditionalFormatting>
  <conditionalFormatting sqref="C32">
    <cfRule type="expression" dxfId="261" priority="285">
      <formula>OR($XFA32=0)</formula>
    </cfRule>
    <cfRule type="cellIs" dxfId="260" priority="286" operator="equal">
      <formula>$XFB32</formula>
    </cfRule>
  </conditionalFormatting>
  <conditionalFormatting sqref="D32">
    <cfRule type="cellIs" dxfId="259" priority="284" operator="equal">
      <formula>$XEX32</formula>
    </cfRule>
  </conditionalFormatting>
  <conditionalFormatting sqref="B32">
    <cfRule type="cellIs" dxfId="258" priority="283" operator="equal">
      <formula>$XEU32</formula>
    </cfRule>
  </conditionalFormatting>
  <conditionalFormatting sqref="G32">
    <cfRule type="cellIs" dxfId="257" priority="282" operator="equal">
      <formula>$XFD32</formula>
    </cfRule>
  </conditionalFormatting>
  <conditionalFormatting sqref="E23">
    <cfRule type="cellIs" dxfId="256" priority="267" operator="equal">
      <formula>$XEY23</formula>
    </cfRule>
  </conditionalFormatting>
  <conditionalFormatting sqref="F23">
    <cfRule type="cellIs" dxfId="255" priority="266" operator="equal">
      <formula>$XEZ23</formula>
    </cfRule>
  </conditionalFormatting>
  <conditionalFormatting sqref="C23">
    <cfRule type="expression" dxfId="254" priority="264">
      <formula>OR($XFA23=0)</formula>
    </cfRule>
    <cfRule type="cellIs" dxfId="253" priority="265" operator="equal">
      <formula>$XFB23</formula>
    </cfRule>
  </conditionalFormatting>
  <conditionalFormatting sqref="D23">
    <cfRule type="cellIs" dxfId="252" priority="263" operator="equal">
      <formula>$XEX23</formula>
    </cfRule>
  </conditionalFormatting>
  <conditionalFormatting sqref="B23">
    <cfRule type="cellIs" dxfId="251" priority="262" operator="equal">
      <formula>$XEU23</formula>
    </cfRule>
  </conditionalFormatting>
  <conditionalFormatting sqref="G23">
    <cfRule type="cellIs" dxfId="250" priority="261" operator="equal">
      <formula>$XFD23</formula>
    </cfRule>
  </conditionalFormatting>
  <conditionalFormatting sqref="E24">
    <cfRule type="cellIs" dxfId="249" priority="260" operator="equal">
      <formula>$XEY24</formula>
    </cfRule>
  </conditionalFormatting>
  <conditionalFormatting sqref="F24">
    <cfRule type="cellIs" dxfId="248" priority="259" operator="equal">
      <formula>$XEZ24</formula>
    </cfRule>
  </conditionalFormatting>
  <conditionalFormatting sqref="C24">
    <cfRule type="expression" dxfId="247" priority="257">
      <formula>OR($XFA24=0)</formula>
    </cfRule>
    <cfRule type="cellIs" dxfId="246" priority="258" operator="equal">
      <formula>$XFB24</formula>
    </cfRule>
  </conditionalFormatting>
  <conditionalFormatting sqref="D24">
    <cfRule type="cellIs" dxfId="245" priority="256" operator="equal">
      <formula>$XEX24</formula>
    </cfRule>
  </conditionalFormatting>
  <conditionalFormatting sqref="B24">
    <cfRule type="cellIs" dxfId="244" priority="255" operator="equal">
      <formula>$XEU24</formula>
    </cfRule>
  </conditionalFormatting>
  <conditionalFormatting sqref="G24">
    <cfRule type="cellIs" dxfId="243" priority="254" operator="equal">
      <formula>$XFD24</formula>
    </cfRule>
  </conditionalFormatting>
  <conditionalFormatting sqref="E26">
    <cfRule type="cellIs" dxfId="242" priority="232" operator="equal">
      <formula>$XEY26</formula>
    </cfRule>
  </conditionalFormatting>
  <conditionalFormatting sqref="F26">
    <cfRule type="cellIs" dxfId="241" priority="231" operator="equal">
      <formula>$XEZ26</formula>
    </cfRule>
  </conditionalFormatting>
  <conditionalFormatting sqref="C26">
    <cfRule type="expression" dxfId="240" priority="229">
      <formula>OR($XFA26=0)</formula>
    </cfRule>
    <cfRule type="cellIs" dxfId="239" priority="230" operator="equal">
      <formula>$XFB26</formula>
    </cfRule>
  </conditionalFormatting>
  <conditionalFormatting sqref="D26">
    <cfRule type="cellIs" dxfId="238" priority="228" operator="equal">
      <formula>$XEX26</formula>
    </cfRule>
  </conditionalFormatting>
  <conditionalFormatting sqref="B26">
    <cfRule type="cellIs" dxfId="237" priority="227" operator="equal">
      <formula>$XEU26</formula>
    </cfRule>
  </conditionalFormatting>
  <conditionalFormatting sqref="G26">
    <cfRule type="cellIs" dxfId="236" priority="226" operator="equal">
      <formula>$XFD26</formula>
    </cfRule>
  </conditionalFormatting>
  <conditionalFormatting sqref="E32">
    <cfRule type="cellIs" dxfId="235" priority="225" operator="equal">
      <formula>$XEY32</formula>
    </cfRule>
  </conditionalFormatting>
  <conditionalFormatting sqref="F32">
    <cfRule type="cellIs" dxfId="234" priority="224" operator="equal">
      <formula>$XEZ32</formula>
    </cfRule>
  </conditionalFormatting>
  <conditionalFormatting sqref="C32">
    <cfRule type="expression" dxfId="233" priority="222">
      <formula>OR($XFA32=0)</formula>
    </cfRule>
    <cfRule type="cellIs" dxfId="232" priority="223" operator="equal">
      <formula>$XFB32</formula>
    </cfRule>
  </conditionalFormatting>
  <conditionalFormatting sqref="D32">
    <cfRule type="cellIs" dxfId="231" priority="221" operator="equal">
      <formula>$XEX32</formula>
    </cfRule>
  </conditionalFormatting>
  <conditionalFormatting sqref="G32">
    <cfRule type="cellIs" dxfId="230" priority="220" operator="equal">
      <formula>$XFD32</formula>
    </cfRule>
  </conditionalFormatting>
  <conditionalFormatting sqref="C41">
    <cfRule type="expression" dxfId="229" priority="218">
      <formula>OR($XFA41=0)</formula>
    </cfRule>
    <cfRule type="cellIs" dxfId="228" priority="219" operator="equal">
      <formula>$XFB41</formula>
    </cfRule>
  </conditionalFormatting>
  <conditionalFormatting sqref="D41">
    <cfRule type="cellIs" dxfId="227" priority="217" operator="equal">
      <formula>$XEX41</formula>
    </cfRule>
  </conditionalFormatting>
  <conditionalFormatting sqref="B41">
    <cfRule type="cellIs" dxfId="226" priority="216" operator="equal">
      <formula>$XEU41</formula>
    </cfRule>
  </conditionalFormatting>
  <conditionalFormatting sqref="E46">
    <cfRule type="cellIs" dxfId="225" priority="215" operator="equal">
      <formula>$XEY46</formula>
    </cfRule>
  </conditionalFormatting>
  <conditionalFormatting sqref="F46">
    <cfRule type="cellIs" dxfId="224" priority="214" operator="equal">
      <formula>$XEZ46</formula>
    </cfRule>
  </conditionalFormatting>
  <conditionalFormatting sqref="C46">
    <cfRule type="expression" dxfId="223" priority="212">
      <formula>OR($XFA46=0)</formula>
    </cfRule>
    <cfRule type="cellIs" dxfId="222" priority="213" operator="equal">
      <formula>$XFB46</formula>
    </cfRule>
  </conditionalFormatting>
  <conditionalFormatting sqref="D46">
    <cfRule type="cellIs" dxfId="221" priority="211" operator="equal">
      <formula>$XEX46</formula>
    </cfRule>
  </conditionalFormatting>
  <conditionalFormatting sqref="B46">
    <cfRule type="cellIs" dxfId="220" priority="210" operator="equal">
      <formula>$XEU46</formula>
    </cfRule>
  </conditionalFormatting>
  <conditionalFormatting sqref="G46">
    <cfRule type="cellIs" dxfId="219" priority="209" operator="equal">
      <formula>$XFD46</formula>
    </cfRule>
  </conditionalFormatting>
  <conditionalFormatting sqref="E4">
    <cfRule type="cellIs" dxfId="218" priority="208" operator="equal">
      <formula>$XEY4</formula>
    </cfRule>
  </conditionalFormatting>
  <conditionalFormatting sqref="F4">
    <cfRule type="cellIs" dxfId="217" priority="207" operator="equal">
      <formula>$XEZ4</formula>
    </cfRule>
  </conditionalFormatting>
  <conditionalFormatting sqref="C4">
    <cfRule type="expression" dxfId="216" priority="205">
      <formula>OR($XFA4=0)</formula>
    </cfRule>
    <cfRule type="cellIs" dxfId="215" priority="206" operator="equal">
      <formula>$XFB4</formula>
    </cfRule>
  </conditionalFormatting>
  <conditionalFormatting sqref="D4">
    <cfRule type="cellIs" dxfId="214" priority="204" operator="equal">
      <formula>$XEX4</formula>
    </cfRule>
  </conditionalFormatting>
  <conditionalFormatting sqref="B4">
    <cfRule type="cellIs" dxfId="213" priority="203" operator="equal">
      <formula>$XEU4</formula>
    </cfRule>
  </conditionalFormatting>
  <conditionalFormatting sqref="G4">
    <cfRule type="cellIs" dxfId="212" priority="202" operator="equal">
      <formula>$XFD4</formula>
    </cfRule>
  </conditionalFormatting>
  <conditionalFormatting sqref="E4">
    <cfRule type="cellIs" dxfId="211" priority="201" operator="equal">
      <formula>$XEY4</formula>
    </cfRule>
  </conditionalFormatting>
  <conditionalFormatting sqref="F4">
    <cfRule type="cellIs" dxfId="210" priority="200" operator="equal">
      <formula>$XEZ4</formula>
    </cfRule>
  </conditionalFormatting>
  <conditionalFormatting sqref="C4">
    <cfRule type="expression" dxfId="209" priority="198">
      <formula>OR($XFA4=0)</formula>
    </cfRule>
    <cfRule type="cellIs" dxfId="208" priority="199" operator="equal">
      <formula>$XFB4</formula>
    </cfRule>
  </conditionalFormatting>
  <conditionalFormatting sqref="D4">
    <cfRule type="cellIs" dxfId="207" priority="197" operator="equal">
      <formula>$XEX4</formula>
    </cfRule>
  </conditionalFormatting>
  <conditionalFormatting sqref="B4">
    <cfRule type="cellIs" dxfId="206" priority="196" operator="equal">
      <formula>$XEU4</formula>
    </cfRule>
  </conditionalFormatting>
  <conditionalFormatting sqref="G4">
    <cfRule type="cellIs" dxfId="205" priority="195" operator="equal">
      <formula>$XFD4</formula>
    </cfRule>
  </conditionalFormatting>
  <conditionalFormatting sqref="E4">
    <cfRule type="cellIs" dxfId="204" priority="194" operator="equal">
      <formula>$XEY4</formula>
    </cfRule>
  </conditionalFormatting>
  <conditionalFormatting sqref="F4">
    <cfRule type="cellIs" dxfId="203" priority="193" operator="equal">
      <formula>$XEZ4</formula>
    </cfRule>
  </conditionalFormatting>
  <conditionalFormatting sqref="C4">
    <cfRule type="expression" dxfId="202" priority="191">
      <formula>OR($XFA4=0)</formula>
    </cfRule>
    <cfRule type="cellIs" dxfId="201" priority="192" operator="equal">
      <formula>$XFB4</formula>
    </cfRule>
  </conditionalFormatting>
  <conditionalFormatting sqref="D4">
    <cfRule type="cellIs" dxfId="200" priority="190" operator="equal">
      <formula>$XEX4</formula>
    </cfRule>
  </conditionalFormatting>
  <conditionalFormatting sqref="B4">
    <cfRule type="cellIs" dxfId="199" priority="189" operator="equal">
      <formula>$XEU4</formula>
    </cfRule>
  </conditionalFormatting>
  <conditionalFormatting sqref="G4">
    <cfRule type="cellIs" dxfId="198" priority="188" operator="equal">
      <formula>$XFD4</formula>
    </cfRule>
  </conditionalFormatting>
  <conditionalFormatting sqref="E5:E6">
    <cfRule type="cellIs" dxfId="197" priority="187" operator="equal">
      <formula>$XEY5</formula>
    </cfRule>
  </conditionalFormatting>
  <conditionalFormatting sqref="F5:F6">
    <cfRule type="cellIs" dxfId="196" priority="186" operator="equal">
      <formula>$XEZ5</formula>
    </cfRule>
  </conditionalFormatting>
  <conditionalFormatting sqref="C5:C6">
    <cfRule type="expression" dxfId="195" priority="184">
      <formula>OR($XFA5=0)</formula>
    </cfRule>
    <cfRule type="cellIs" dxfId="194" priority="185" operator="equal">
      <formula>$XFB5</formula>
    </cfRule>
  </conditionalFormatting>
  <conditionalFormatting sqref="D5:D6">
    <cfRule type="cellIs" dxfId="193" priority="183" operator="equal">
      <formula>$XEX5</formula>
    </cfRule>
  </conditionalFormatting>
  <conditionalFormatting sqref="B5:B6">
    <cfRule type="cellIs" dxfId="192" priority="182" operator="equal">
      <formula>$XEU5</formula>
    </cfRule>
  </conditionalFormatting>
  <conditionalFormatting sqref="G5:G6">
    <cfRule type="cellIs" dxfId="191" priority="181" operator="equal">
      <formula>$XFD5</formula>
    </cfRule>
  </conditionalFormatting>
  <conditionalFormatting sqref="E13">
    <cfRule type="cellIs" dxfId="190" priority="180" operator="equal">
      <formula>$XEY13</formula>
    </cfRule>
  </conditionalFormatting>
  <conditionalFormatting sqref="F13">
    <cfRule type="cellIs" dxfId="189" priority="179" operator="equal">
      <formula>$XEZ13</formula>
    </cfRule>
  </conditionalFormatting>
  <conditionalFormatting sqref="C13">
    <cfRule type="expression" dxfId="188" priority="177">
      <formula>OR($XFA13=0)</formula>
    </cfRule>
    <cfRule type="cellIs" dxfId="187" priority="178" operator="equal">
      <formula>$XFB13</formula>
    </cfRule>
  </conditionalFormatting>
  <conditionalFormatting sqref="D13">
    <cfRule type="cellIs" dxfId="186" priority="176" operator="equal">
      <formula>$XEX13</formula>
    </cfRule>
  </conditionalFormatting>
  <conditionalFormatting sqref="B13">
    <cfRule type="cellIs" dxfId="185" priority="175" operator="equal">
      <formula>$XEU13</formula>
    </cfRule>
  </conditionalFormatting>
  <conditionalFormatting sqref="G13">
    <cfRule type="cellIs" dxfId="184" priority="174" operator="equal">
      <formula>$XFD13</formula>
    </cfRule>
  </conditionalFormatting>
  <conditionalFormatting sqref="E14">
    <cfRule type="cellIs" dxfId="183" priority="173" operator="equal">
      <formula>$XEY14</formula>
    </cfRule>
  </conditionalFormatting>
  <conditionalFormatting sqref="F14">
    <cfRule type="cellIs" dxfId="182" priority="172" operator="equal">
      <formula>$XEZ14</formula>
    </cfRule>
  </conditionalFormatting>
  <conditionalFormatting sqref="C14">
    <cfRule type="expression" dxfId="181" priority="170">
      <formula>OR($XFA14=0)</formula>
    </cfRule>
    <cfRule type="cellIs" dxfId="180" priority="171" operator="equal">
      <formula>$XFB14</formula>
    </cfRule>
  </conditionalFormatting>
  <conditionalFormatting sqref="D14">
    <cfRule type="cellIs" dxfId="179" priority="169" operator="equal">
      <formula>$XEX14</formula>
    </cfRule>
  </conditionalFormatting>
  <conditionalFormatting sqref="B14">
    <cfRule type="cellIs" dxfId="178" priority="168" operator="equal">
      <formula>$XEU14</formula>
    </cfRule>
  </conditionalFormatting>
  <conditionalFormatting sqref="G14">
    <cfRule type="cellIs" dxfId="177" priority="167" operator="equal">
      <formula>$XFD14</formula>
    </cfRule>
  </conditionalFormatting>
  <conditionalFormatting sqref="E15">
    <cfRule type="cellIs" dxfId="176" priority="166" operator="equal">
      <formula>$XEY15</formula>
    </cfRule>
  </conditionalFormatting>
  <conditionalFormatting sqref="F15">
    <cfRule type="cellIs" dxfId="175" priority="165" operator="equal">
      <formula>$XEZ15</formula>
    </cfRule>
  </conditionalFormatting>
  <conditionalFormatting sqref="C15">
    <cfRule type="expression" dxfId="174" priority="163">
      <formula>OR($XFA15=0)</formula>
    </cfRule>
    <cfRule type="cellIs" dxfId="173" priority="164" operator="equal">
      <formula>$XFB15</formula>
    </cfRule>
  </conditionalFormatting>
  <conditionalFormatting sqref="D15">
    <cfRule type="cellIs" dxfId="172" priority="162" operator="equal">
      <formula>$XEX15</formula>
    </cfRule>
  </conditionalFormatting>
  <conditionalFormatting sqref="B15">
    <cfRule type="cellIs" dxfId="171" priority="161" operator="equal">
      <formula>$XEU15</formula>
    </cfRule>
  </conditionalFormatting>
  <conditionalFormatting sqref="G15">
    <cfRule type="cellIs" dxfId="170" priority="160" operator="equal">
      <formula>$XFD15</formula>
    </cfRule>
  </conditionalFormatting>
  <conditionalFormatting sqref="E16">
    <cfRule type="cellIs" dxfId="169" priority="159" operator="equal">
      <formula>$XEY16</formula>
    </cfRule>
  </conditionalFormatting>
  <conditionalFormatting sqref="F16">
    <cfRule type="cellIs" dxfId="168" priority="158" operator="equal">
      <formula>$XEZ16</formula>
    </cfRule>
  </conditionalFormatting>
  <conditionalFormatting sqref="G16">
    <cfRule type="cellIs" dxfId="167" priority="157" operator="equal">
      <formula>$XFD16</formula>
    </cfRule>
  </conditionalFormatting>
  <conditionalFormatting sqref="C16">
    <cfRule type="expression" dxfId="166" priority="155">
      <formula>OR($XFA16=0)</formula>
    </cfRule>
    <cfRule type="cellIs" dxfId="165" priority="156" operator="equal">
      <formula>$XFB16</formula>
    </cfRule>
  </conditionalFormatting>
  <conditionalFormatting sqref="D16">
    <cfRule type="cellIs" dxfId="164" priority="154" operator="equal">
      <formula>$XEX16</formula>
    </cfRule>
  </conditionalFormatting>
  <conditionalFormatting sqref="B16">
    <cfRule type="cellIs" dxfId="163" priority="153" operator="equal">
      <formula>$XEU16</formula>
    </cfRule>
  </conditionalFormatting>
  <conditionalFormatting sqref="E17">
    <cfRule type="cellIs" dxfId="162" priority="152" operator="equal">
      <formula>$XEY17</formula>
    </cfRule>
  </conditionalFormatting>
  <conditionalFormatting sqref="F17">
    <cfRule type="cellIs" dxfId="161" priority="151" operator="equal">
      <formula>$XEZ17</formula>
    </cfRule>
  </conditionalFormatting>
  <conditionalFormatting sqref="C17">
    <cfRule type="expression" dxfId="160" priority="149">
      <formula>OR($XFA17=0)</formula>
    </cfRule>
    <cfRule type="cellIs" dxfId="159" priority="150" operator="equal">
      <formula>$XFB17</formula>
    </cfRule>
  </conditionalFormatting>
  <conditionalFormatting sqref="D17">
    <cfRule type="cellIs" dxfId="158" priority="148" operator="equal">
      <formula>$XEX17</formula>
    </cfRule>
  </conditionalFormatting>
  <conditionalFormatting sqref="B17">
    <cfRule type="cellIs" dxfId="157" priority="147" operator="equal">
      <formula>$XEU17</formula>
    </cfRule>
  </conditionalFormatting>
  <conditionalFormatting sqref="G17">
    <cfRule type="cellIs" dxfId="156" priority="146" operator="equal">
      <formula>$XFD17</formula>
    </cfRule>
  </conditionalFormatting>
  <conditionalFormatting sqref="E18">
    <cfRule type="cellIs" dxfId="155" priority="145" operator="equal">
      <formula>$XEY18</formula>
    </cfRule>
  </conditionalFormatting>
  <conditionalFormatting sqref="F18">
    <cfRule type="cellIs" dxfId="154" priority="144" operator="equal">
      <formula>$XEZ18</formula>
    </cfRule>
  </conditionalFormatting>
  <conditionalFormatting sqref="C18">
    <cfRule type="expression" dxfId="153" priority="142">
      <formula>OR($XFA18=0)</formula>
    </cfRule>
    <cfRule type="cellIs" dxfId="152" priority="143" operator="equal">
      <formula>$XFB18</formula>
    </cfRule>
  </conditionalFormatting>
  <conditionalFormatting sqref="D18">
    <cfRule type="cellIs" dxfId="151" priority="141" operator="equal">
      <formula>$XEX18</formula>
    </cfRule>
  </conditionalFormatting>
  <conditionalFormatting sqref="B18">
    <cfRule type="cellIs" dxfId="150" priority="140" operator="equal">
      <formula>$XEU18</formula>
    </cfRule>
  </conditionalFormatting>
  <conditionalFormatting sqref="E19">
    <cfRule type="cellIs" dxfId="149" priority="138" operator="equal">
      <formula>$XEY19</formula>
    </cfRule>
  </conditionalFormatting>
  <conditionalFormatting sqref="F19">
    <cfRule type="cellIs" dxfId="148" priority="137" operator="equal">
      <formula>$XEZ19</formula>
    </cfRule>
  </conditionalFormatting>
  <conditionalFormatting sqref="C19">
    <cfRule type="expression" dxfId="147" priority="135">
      <formula>OR($XFA19=0)</formula>
    </cfRule>
    <cfRule type="cellIs" dxfId="146" priority="136" operator="equal">
      <formula>$XFB19</formula>
    </cfRule>
  </conditionalFormatting>
  <conditionalFormatting sqref="D19">
    <cfRule type="cellIs" dxfId="145" priority="134" operator="equal">
      <formula>$XEX19</formula>
    </cfRule>
  </conditionalFormatting>
  <conditionalFormatting sqref="B19">
    <cfRule type="cellIs" dxfId="144" priority="133" operator="equal">
      <formula>$XEU19</formula>
    </cfRule>
  </conditionalFormatting>
  <conditionalFormatting sqref="G19">
    <cfRule type="cellIs" dxfId="143" priority="132" operator="equal">
      <formula>$XFD19</formula>
    </cfRule>
  </conditionalFormatting>
  <conditionalFormatting sqref="E20">
    <cfRule type="cellIs" dxfId="142" priority="131" operator="equal">
      <formula>$XEY20</formula>
    </cfRule>
  </conditionalFormatting>
  <conditionalFormatting sqref="F20">
    <cfRule type="cellIs" dxfId="141" priority="130" operator="equal">
      <formula>$XEZ20</formula>
    </cfRule>
  </conditionalFormatting>
  <conditionalFormatting sqref="C20">
    <cfRule type="expression" dxfId="140" priority="128">
      <formula>OR($XFA20=0)</formula>
    </cfRule>
    <cfRule type="cellIs" dxfId="139" priority="129" operator="equal">
      <formula>$XFB20</formula>
    </cfRule>
  </conditionalFormatting>
  <conditionalFormatting sqref="D20">
    <cfRule type="cellIs" dxfId="138" priority="127" operator="equal">
      <formula>$XEX20</formula>
    </cfRule>
  </conditionalFormatting>
  <conditionalFormatting sqref="B20">
    <cfRule type="cellIs" dxfId="137" priority="126" operator="equal">
      <formula>$XEU20</formula>
    </cfRule>
  </conditionalFormatting>
  <conditionalFormatting sqref="G20">
    <cfRule type="cellIs" dxfId="136" priority="125" operator="equal">
      <formula>$XFD20</formula>
    </cfRule>
  </conditionalFormatting>
  <conditionalFormatting sqref="E21">
    <cfRule type="cellIs" dxfId="135" priority="124" operator="equal">
      <formula>$XEY21</formula>
    </cfRule>
  </conditionalFormatting>
  <conditionalFormatting sqref="F21">
    <cfRule type="cellIs" dxfId="134" priority="123" operator="equal">
      <formula>$XEZ21</formula>
    </cfRule>
  </conditionalFormatting>
  <conditionalFormatting sqref="C21">
    <cfRule type="expression" dxfId="133" priority="121">
      <formula>OR($XFA21=0)</formula>
    </cfRule>
    <cfRule type="cellIs" dxfId="132" priority="122" operator="equal">
      <formula>$XFB21</formula>
    </cfRule>
  </conditionalFormatting>
  <conditionalFormatting sqref="D21">
    <cfRule type="cellIs" dxfId="131" priority="120" operator="equal">
      <formula>$XEX21</formula>
    </cfRule>
  </conditionalFormatting>
  <conditionalFormatting sqref="B21">
    <cfRule type="cellIs" dxfId="130" priority="119" operator="equal">
      <formula>$XEU21</formula>
    </cfRule>
  </conditionalFormatting>
  <conditionalFormatting sqref="G21">
    <cfRule type="cellIs" dxfId="129" priority="118" operator="equal">
      <formula>$XFD21</formula>
    </cfRule>
  </conditionalFormatting>
  <conditionalFormatting sqref="E33:E34">
    <cfRule type="cellIs" dxfId="128" priority="117" operator="equal">
      <formula>$XEY33</formula>
    </cfRule>
  </conditionalFormatting>
  <conditionalFormatting sqref="F33:F34">
    <cfRule type="cellIs" dxfId="127" priority="116" operator="equal">
      <formula>$XEZ33</formula>
    </cfRule>
  </conditionalFormatting>
  <conditionalFormatting sqref="C33:C34">
    <cfRule type="expression" dxfId="126" priority="114">
      <formula>OR($XFA33=0)</formula>
    </cfRule>
    <cfRule type="cellIs" dxfId="125" priority="115" operator="equal">
      <formula>$XFB33</formula>
    </cfRule>
  </conditionalFormatting>
  <conditionalFormatting sqref="D33:D34">
    <cfRule type="cellIs" dxfId="124" priority="113" operator="equal">
      <formula>$XEX33</formula>
    </cfRule>
  </conditionalFormatting>
  <conditionalFormatting sqref="B33:B34">
    <cfRule type="cellIs" dxfId="123" priority="112" operator="equal">
      <formula>$XEU33</formula>
    </cfRule>
  </conditionalFormatting>
  <conditionalFormatting sqref="G33:G34">
    <cfRule type="cellIs" dxfId="122" priority="111" operator="equal">
      <formula>$XFD33</formula>
    </cfRule>
  </conditionalFormatting>
  <conditionalFormatting sqref="E35">
    <cfRule type="cellIs" dxfId="121" priority="110" operator="equal">
      <formula>$XEY35</formula>
    </cfRule>
  </conditionalFormatting>
  <conditionalFormatting sqref="F35">
    <cfRule type="cellIs" dxfId="120" priority="109" operator="equal">
      <formula>$XEZ35</formula>
    </cfRule>
  </conditionalFormatting>
  <conditionalFormatting sqref="C35">
    <cfRule type="expression" dxfId="119" priority="107">
      <formula>OR($XFA35=0)</formula>
    </cfRule>
    <cfRule type="cellIs" dxfId="118" priority="108" operator="equal">
      <formula>$XFB35</formula>
    </cfRule>
  </conditionalFormatting>
  <conditionalFormatting sqref="D35">
    <cfRule type="cellIs" dxfId="117" priority="106" operator="equal">
      <formula>$XEX35</formula>
    </cfRule>
  </conditionalFormatting>
  <conditionalFormatting sqref="B35">
    <cfRule type="cellIs" dxfId="116" priority="105" operator="equal">
      <formula>$XEU35</formula>
    </cfRule>
  </conditionalFormatting>
  <conditionalFormatting sqref="G35">
    <cfRule type="cellIs" dxfId="115" priority="104" operator="equal">
      <formula>$XFD35</formula>
    </cfRule>
  </conditionalFormatting>
  <conditionalFormatting sqref="E8">
    <cfRule type="cellIs" dxfId="114" priority="103" operator="equal">
      <formula>$XEY8</formula>
    </cfRule>
  </conditionalFormatting>
  <conditionalFormatting sqref="F8">
    <cfRule type="cellIs" dxfId="113" priority="102" operator="equal">
      <formula>$XEZ8</formula>
    </cfRule>
  </conditionalFormatting>
  <conditionalFormatting sqref="C8">
    <cfRule type="expression" dxfId="112" priority="100">
      <formula>OR($XFA8=0)</formula>
    </cfRule>
    <cfRule type="cellIs" dxfId="111" priority="101" operator="equal">
      <formula>$XFB8</formula>
    </cfRule>
  </conditionalFormatting>
  <conditionalFormatting sqref="D8">
    <cfRule type="cellIs" dxfId="110" priority="99" operator="equal">
      <formula>$XEX8</formula>
    </cfRule>
  </conditionalFormatting>
  <conditionalFormatting sqref="B8">
    <cfRule type="cellIs" dxfId="109" priority="98" operator="equal">
      <formula>$XEU8</formula>
    </cfRule>
  </conditionalFormatting>
  <conditionalFormatting sqref="E7">
    <cfRule type="cellIs" dxfId="108" priority="97" operator="equal">
      <formula>$XEY7</formula>
    </cfRule>
  </conditionalFormatting>
  <conditionalFormatting sqref="F7">
    <cfRule type="cellIs" dxfId="107" priority="96" operator="equal">
      <formula>$XEZ7</formula>
    </cfRule>
  </conditionalFormatting>
  <conditionalFormatting sqref="C7">
    <cfRule type="expression" dxfId="106" priority="94">
      <formula>OR($XFA7=0)</formula>
    </cfRule>
    <cfRule type="cellIs" dxfId="105" priority="95" operator="equal">
      <formula>$XFB7</formula>
    </cfRule>
  </conditionalFormatting>
  <conditionalFormatting sqref="D7">
    <cfRule type="cellIs" dxfId="104" priority="93" operator="equal">
      <formula>$XEX7</formula>
    </cfRule>
  </conditionalFormatting>
  <conditionalFormatting sqref="B7">
    <cfRule type="cellIs" dxfId="103" priority="92" operator="equal">
      <formula>$XEU7</formula>
    </cfRule>
  </conditionalFormatting>
  <conditionalFormatting sqref="E4">
    <cfRule type="cellIs" dxfId="102" priority="91" operator="equal">
      <formula>$XEY4</formula>
    </cfRule>
  </conditionalFormatting>
  <conditionalFormatting sqref="F4">
    <cfRule type="cellIs" dxfId="101" priority="90" operator="equal">
      <formula>$XEZ4</formula>
    </cfRule>
  </conditionalFormatting>
  <conditionalFormatting sqref="C4">
    <cfRule type="expression" dxfId="100" priority="88">
      <formula>OR($XFA4=0)</formula>
    </cfRule>
    <cfRule type="cellIs" dxfId="99" priority="89" operator="equal">
      <formula>$XFB4</formula>
    </cfRule>
  </conditionalFormatting>
  <conditionalFormatting sqref="D4">
    <cfRule type="cellIs" dxfId="98" priority="87" operator="equal">
      <formula>$XEX4</formula>
    </cfRule>
  </conditionalFormatting>
  <conditionalFormatting sqref="B4">
    <cfRule type="cellIs" dxfId="97" priority="86" operator="equal">
      <formula>$XEU4</formula>
    </cfRule>
  </conditionalFormatting>
  <conditionalFormatting sqref="E5">
    <cfRule type="cellIs" dxfId="96" priority="85" operator="equal">
      <formula>$XEY5</formula>
    </cfRule>
  </conditionalFormatting>
  <conditionalFormatting sqref="F5">
    <cfRule type="cellIs" dxfId="95" priority="84" operator="equal">
      <formula>$XEZ5</formula>
    </cfRule>
  </conditionalFormatting>
  <conditionalFormatting sqref="C5">
    <cfRule type="expression" dxfId="94" priority="82">
      <formula>OR($XFA5=0)</formula>
    </cfRule>
    <cfRule type="cellIs" dxfId="93" priority="83" operator="equal">
      <formula>$XFB5</formula>
    </cfRule>
  </conditionalFormatting>
  <conditionalFormatting sqref="D5">
    <cfRule type="cellIs" dxfId="92" priority="81" operator="equal">
      <formula>$XEX5</formula>
    </cfRule>
  </conditionalFormatting>
  <conditionalFormatting sqref="B5">
    <cfRule type="cellIs" dxfId="91" priority="80" operator="equal">
      <formula>$XEU5</formula>
    </cfRule>
  </conditionalFormatting>
  <conditionalFormatting sqref="E6">
    <cfRule type="cellIs" dxfId="90" priority="79" operator="equal">
      <formula>$XEY6</formula>
    </cfRule>
  </conditionalFormatting>
  <conditionalFormatting sqref="F6">
    <cfRule type="cellIs" dxfId="89" priority="78" operator="equal">
      <formula>$XEZ6</formula>
    </cfRule>
  </conditionalFormatting>
  <conditionalFormatting sqref="C6">
    <cfRule type="expression" dxfId="88" priority="76">
      <formula>OR($XFA6=0)</formula>
    </cfRule>
    <cfRule type="cellIs" dxfId="87" priority="77" operator="equal">
      <formula>$XFB6</formula>
    </cfRule>
  </conditionalFormatting>
  <conditionalFormatting sqref="D6">
    <cfRule type="cellIs" dxfId="86" priority="75" operator="equal">
      <formula>$XEX6</formula>
    </cfRule>
  </conditionalFormatting>
  <conditionalFormatting sqref="B6">
    <cfRule type="cellIs" dxfId="85" priority="74" operator="equal">
      <formula>$XEU6</formula>
    </cfRule>
  </conditionalFormatting>
  <conditionalFormatting sqref="E7">
    <cfRule type="cellIs" dxfId="84" priority="73" operator="equal">
      <formula>$XEY7</formula>
    </cfRule>
  </conditionalFormatting>
  <conditionalFormatting sqref="F7">
    <cfRule type="cellIs" dxfId="83" priority="72" operator="equal">
      <formula>$XEZ7</formula>
    </cfRule>
  </conditionalFormatting>
  <conditionalFormatting sqref="C7">
    <cfRule type="expression" dxfId="82" priority="70">
      <formula>OR($XFA7=0)</formula>
    </cfRule>
    <cfRule type="cellIs" dxfId="81" priority="71" operator="equal">
      <formula>$XFB7</formula>
    </cfRule>
  </conditionalFormatting>
  <conditionalFormatting sqref="D7">
    <cfRule type="cellIs" dxfId="80" priority="69" operator="equal">
      <formula>$XEX7</formula>
    </cfRule>
  </conditionalFormatting>
  <conditionalFormatting sqref="B7">
    <cfRule type="cellIs" dxfId="79" priority="68" operator="equal">
      <formula>$XEU7</formula>
    </cfRule>
  </conditionalFormatting>
  <conditionalFormatting sqref="E6">
    <cfRule type="cellIs" dxfId="78" priority="67" operator="equal">
      <formula>$XEY6</formula>
    </cfRule>
  </conditionalFormatting>
  <conditionalFormatting sqref="F6">
    <cfRule type="cellIs" dxfId="77" priority="66" operator="equal">
      <formula>$XEZ6</formula>
    </cfRule>
  </conditionalFormatting>
  <conditionalFormatting sqref="C6">
    <cfRule type="expression" dxfId="76" priority="64">
      <formula>OR($XFA6=0)</formula>
    </cfRule>
    <cfRule type="cellIs" dxfId="75" priority="65" operator="equal">
      <formula>$XFB6</formula>
    </cfRule>
  </conditionalFormatting>
  <conditionalFormatting sqref="D6">
    <cfRule type="cellIs" dxfId="74" priority="63" operator="equal">
      <formula>$XEX6</formula>
    </cfRule>
  </conditionalFormatting>
  <conditionalFormatting sqref="B6">
    <cfRule type="cellIs" dxfId="73" priority="62" operator="equal">
      <formula>$XEU6</formula>
    </cfRule>
  </conditionalFormatting>
  <conditionalFormatting sqref="E4">
    <cfRule type="cellIs" dxfId="72" priority="61" operator="equal">
      <formula>$XEY4</formula>
    </cfRule>
  </conditionalFormatting>
  <conditionalFormatting sqref="F4">
    <cfRule type="cellIs" dxfId="71" priority="60" operator="equal">
      <formula>$XEZ4</formula>
    </cfRule>
  </conditionalFormatting>
  <conditionalFormatting sqref="C4">
    <cfRule type="expression" dxfId="70" priority="58">
      <formula>OR($XFA4=0)</formula>
    </cfRule>
    <cfRule type="cellIs" dxfId="69" priority="59" operator="equal">
      <formula>$XFB4</formula>
    </cfRule>
  </conditionalFormatting>
  <conditionalFormatting sqref="D4">
    <cfRule type="cellIs" dxfId="68" priority="57" operator="equal">
      <formula>$XEX4</formula>
    </cfRule>
  </conditionalFormatting>
  <conditionalFormatting sqref="B4">
    <cfRule type="cellIs" dxfId="67" priority="56" operator="equal">
      <formula>$XEU4</formula>
    </cfRule>
  </conditionalFormatting>
  <conditionalFormatting sqref="E5">
    <cfRule type="cellIs" dxfId="66" priority="55" operator="equal">
      <formula>$XEY5</formula>
    </cfRule>
  </conditionalFormatting>
  <conditionalFormatting sqref="F5">
    <cfRule type="cellIs" dxfId="65" priority="54" operator="equal">
      <formula>$XEZ5</formula>
    </cfRule>
  </conditionalFormatting>
  <conditionalFormatting sqref="C5">
    <cfRule type="expression" dxfId="64" priority="52">
      <formula>OR($XFA5=0)</formula>
    </cfRule>
    <cfRule type="cellIs" dxfId="63" priority="53" operator="equal">
      <formula>$XFB5</formula>
    </cfRule>
  </conditionalFormatting>
  <conditionalFormatting sqref="D5">
    <cfRule type="cellIs" dxfId="62" priority="51" operator="equal">
      <formula>$XEX5</formula>
    </cfRule>
  </conditionalFormatting>
  <conditionalFormatting sqref="B5">
    <cfRule type="cellIs" dxfId="61" priority="50" operator="equal">
      <formula>$XEU5</formula>
    </cfRule>
  </conditionalFormatting>
  <conditionalFormatting sqref="E9">
    <cfRule type="cellIs" dxfId="60" priority="49" operator="equal">
      <formula>$XEY9</formula>
    </cfRule>
  </conditionalFormatting>
  <conditionalFormatting sqref="F9">
    <cfRule type="cellIs" dxfId="59" priority="48" operator="equal">
      <formula>$XEZ9</formula>
    </cfRule>
  </conditionalFormatting>
  <conditionalFormatting sqref="C9">
    <cfRule type="expression" dxfId="58" priority="46">
      <formula>OR($XFA9=0)</formula>
    </cfRule>
    <cfRule type="cellIs" dxfId="57" priority="47" operator="equal">
      <formula>$XFB9</formula>
    </cfRule>
  </conditionalFormatting>
  <conditionalFormatting sqref="D9">
    <cfRule type="cellIs" dxfId="56" priority="45" operator="equal">
      <formula>$XEX9</formula>
    </cfRule>
  </conditionalFormatting>
  <conditionalFormatting sqref="B9">
    <cfRule type="cellIs" dxfId="55" priority="44" operator="equal">
      <formula>$XEU9</formula>
    </cfRule>
  </conditionalFormatting>
  <conditionalFormatting sqref="G9">
    <cfRule type="cellIs" dxfId="54" priority="43" operator="equal">
      <formula>$XFD9</formula>
    </cfRule>
  </conditionalFormatting>
  <conditionalFormatting sqref="E9">
    <cfRule type="cellIs" dxfId="53" priority="42" operator="equal">
      <formula>$XEY9</formula>
    </cfRule>
  </conditionalFormatting>
  <conditionalFormatting sqref="F9">
    <cfRule type="cellIs" dxfId="52" priority="41" operator="equal">
      <formula>$XEZ9</formula>
    </cfRule>
  </conditionalFormatting>
  <conditionalFormatting sqref="C9">
    <cfRule type="expression" dxfId="51" priority="39">
      <formula>OR($XFA9=0)</formula>
    </cfRule>
    <cfRule type="cellIs" dxfId="50" priority="40" operator="equal">
      <formula>$XFB9</formula>
    </cfRule>
  </conditionalFormatting>
  <conditionalFormatting sqref="D9">
    <cfRule type="cellIs" dxfId="49" priority="38" operator="equal">
      <formula>$XEX9</formula>
    </cfRule>
  </conditionalFormatting>
  <conditionalFormatting sqref="B9">
    <cfRule type="cellIs" dxfId="48" priority="37" operator="equal">
      <formula>$XEU9</formula>
    </cfRule>
  </conditionalFormatting>
  <conditionalFormatting sqref="G9">
    <cfRule type="cellIs" dxfId="47" priority="36" operator="equal">
      <formula>$XFD9</formula>
    </cfRule>
  </conditionalFormatting>
  <conditionalFormatting sqref="E9">
    <cfRule type="cellIs" dxfId="46" priority="35" operator="equal">
      <formula>$XEY9</formula>
    </cfRule>
  </conditionalFormatting>
  <conditionalFormatting sqref="F9">
    <cfRule type="cellIs" dxfId="45" priority="34" operator="equal">
      <formula>$XEZ9</formula>
    </cfRule>
  </conditionalFormatting>
  <conditionalFormatting sqref="C9">
    <cfRule type="expression" dxfId="44" priority="32">
      <formula>OR($XFA9=0)</formula>
    </cfRule>
    <cfRule type="cellIs" dxfId="43" priority="33" operator="equal">
      <formula>$XFB9</formula>
    </cfRule>
  </conditionalFormatting>
  <conditionalFormatting sqref="D9">
    <cfRule type="cellIs" dxfId="42" priority="31" operator="equal">
      <formula>$XEX9</formula>
    </cfRule>
  </conditionalFormatting>
  <conditionalFormatting sqref="B9">
    <cfRule type="cellIs" dxfId="41" priority="30" operator="equal">
      <formula>$XEU9</formula>
    </cfRule>
  </conditionalFormatting>
  <conditionalFormatting sqref="G9">
    <cfRule type="cellIs" dxfId="40" priority="29" operator="equal">
      <formula>$XFD9</formula>
    </cfRule>
  </conditionalFormatting>
  <conditionalFormatting sqref="E9">
    <cfRule type="cellIs" dxfId="39" priority="28" operator="equal">
      <formula>$XEY9</formula>
    </cfRule>
  </conditionalFormatting>
  <conditionalFormatting sqref="F9">
    <cfRule type="cellIs" dxfId="38" priority="27" operator="equal">
      <formula>$XEZ9</formula>
    </cfRule>
  </conditionalFormatting>
  <conditionalFormatting sqref="C9">
    <cfRule type="expression" dxfId="37" priority="25">
      <formula>OR($XFA9=0)</formula>
    </cfRule>
    <cfRule type="cellIs" dxfId="36" priority="26" operator="equal">
      <formula>$XFB9</formula>
    </cfRule>
  </conditionalFormatting>
  <conditionalFormatting sqref="D9">
    <cfRule type="cellIs" dxfId="35" priority="24" operator="equal">
      <formula>$XEX9</formula>
    </cfRule>
  </conditionalFormatting>
  <conditionalFormatting sqref="B9">
    <cfRule type="cellIs" dxfId="34" priority="23" operator="equal">
      <formula>$XEU9</formula>
    </cfRule>
  </conditionalFormatting>
  <conditionalFormatting sqref="G9">
    <cfRule type="cellIs" dxfId="33" priority="22" operator="equal">
      <formula>$XFD9</formula>
    </cfRule>
  </conditionalFormatting>
  <conditionalFormatting sqref="E10">
    <cfRule type="cellIs" dxfId="32" priority="21" operator="equal">
      <formula>$XEY10</formula>
    </cfRule>
  </conditionalFormatting>
  <conditionalFormatting sqref="F10">
    <cfRule type="cellIs" dxfId="31" priority="20" operator="equal">
      <formula>$XEZ10</formula>
    </cfRule>
  </conditionalFormatting>
  <conditionalFormatting sqref="C10">
    <cfRule type="expression" dxfId="30" priority="18">
      <formula>OR($XFA10=0)</formula>
    </cfRule>
    <cfRule type="cellIs" dxfId="29" priority="19" operator="equal">
      <formula>$XFB10</formula>
    </cfRule>
  </conditionalFormatting>
  <conditionalFormatting sqref="D10">
    <cfRule type="cellIs" dxfId="28" priority="17" operator="equal">
      <formula>$XEX10</formula>
    </cfRule>
  </conditionalFormatting>
  <conditionalFormatting sqref="B10">
    <cfRule type="cellIs" dxfId="27" priority="16" operator="equal">
      <formula>$XEU10</formula>
    </cfRule>
  </conditionalFormatting>
  <conditionalFormatting sqref="G10">
    <cfRule type="cellIs" dxfId="26" priority="15" operator="equal">
      <formula>$XFD10</formula>
    </cfRule>
  </conditionalFormatting>
  <conditionalFormatting sqref="E11">
    <cfRule type="cellIs" dxfId="25" priority="14" operator="equal">
      <formula>$XEY11</formula>
    </cfRule>
  </conditionalFormatting>
  <conditionalFormatting sqref="F11">
    <cfRule type="cellIs" dxfId="24" priority="13" operator="equal">
      <formula>$XEZ11</formula>
    </cfRule>
  </conditionalFormatting>
  <conditionalFormatting sqref="C11">
    <cfRule type="expression" dxfId="23" priority="11">
      <formula>OR($XFA11=0)</formula>
    </cfRule>
    <cfRule type="cellIs" dxfId="22" priority="12" operator="equal">
      <formula>$XFB11</formula>
    </cfRule>
  </conditionalFormatting>
  <conditionalFormatting sqref="D11">
    <cfRule type="cellIs" dxfId="21" priority="10" operator="equal">
      <formula>$XEX11</formula>
    </cfRule>
  </conditionalFormatting>
  <conditionalFormatting sqref="B11">
    <cfRule type="cellIs" dxfId="20" priority="9" operator="equal">
      <formula>$XEU11</formula>
    </cfRule>
  </conditionalFormatting>
  <conditionalFormatting sqref="G11">
    <cfRule type="cellIs" dxfId="19" priority="8" operator="equal">
      <formula>$XFD11</formula>
    </cfRule>
  </conditionalFormatting>
  <conditionalFormatting sqref="E12">
    <cfRule type="cellIs" dxfId="18" priority="7" operator="equal">
      <formula>$XEY12</formula>
    </cfRule>
  </conditionalFormatting>
  <conditionalFormatting sqref="F12">
    <cfRule type="cellIs" dxfId="17" priority="6" operator="equal">
      <formula>$XEZ12</formula>
    </cfRule>
  </conditionalFormatting>
  <conditionalFormatting sqref="C12">
    <cfRule type="expression" dxfId="16" priority="4">
      <formula>OR($XFA12=0)</formula>
    </cfRule>
    <cfRule type="cellIs" dxfId="15" priority="5" operator="equal">
      <formula>$XFB12</formula>
    </cfRule>
  </conditionalFormatting>
  <conditionalFormatting sqref="D12">
    <cfRule type="cellIs" dxfId="14" priority="3" operator="equal">
      <formula>$XEX12</formula>
    </cfRule>
  </conditionalFormatting>
  <conditionalFormatting sqref="B12">
    <cfRule type="cellIs" dxfId="13" priority="2" operator="equal">
      <formula>$XEU12</formula>
    </cfRule>
  </conditionalFormatting>
  <conditionalFormatting sqref="G12">
    <cfRule type="cellIs" dxfId="12" priority="1" operator="equal">
      <formula>$XFD12</formula>
    </cfRule>
  </conditionalFormatting>
  <dataValidations count="4">
    <dataValidation type="list" allowBlank="1" showDropDown="1" showInputMessage="1" showErrorMessage="1" sqref="G2" xr:uid="{4029C4E6-9032-4B9D-9F58-978943443D80}">
      <formula1>$G$2</formula1>
    </dataValidation>
    <dataValidation allowBlank="1" showDropDown="1" showInputMessage="1" showErrorMessage="1" sqref="C2:F2" xr:uid="{8A6E4666-59CA-4BF2-BE90-6ED077487FAC}"/>
    <dataValidation type="list" allowBlank="1" showInputMessage="1" showErrorMessage="1" sqref="C4:C111" xr:uid="{CDF0A1D4-64B8-4D48-9110-2820760425A5}">
      <formula1>INDIRECT(B4)</formula1>
    </dataValidation>
    <dataValidation type="list" allowBlank="1" showInputMessage="1" showErrorMessage="1" sqref="B4:B111" xr:uid="{B0CA13A1-54CF-46C3-A6D5-869F25B414AB}">
      <formula1>Operator</formula1>
    </dataValidation>
  </dataValidations>
  <pageMargins left="0.7" right="0.7" top="0.75" bottom="0.75" header="0.3" footer="0.3"/>
  <pageSetup paperSize="9" orientation="portrait" r:id="rId1"/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5A889EF0-6999-4F57-A35B-23C65ABF7368}">
          <x14:formula1>
            <xm:f>Lookups!$A$2:$A$10</xm:f>
          </x14:formula1>
          <xm:sqref>D47:D111 D36:D45 D4:D9 D12:D32</xm:sqref>
        </x14:dataValidation>
        <x14:dataValidation type="date" allowBlank="1" showInputMessage="1" showErrorMessage="1" xr:uid="{254D6D2B-6C64-4850-B090-776FA6E1FD83}">
          <x14:formula1>
            <xm:f>Lookups!AL93</xm:f>
          </x14:formula1>
          <x14:formula2>
            <xm:f>Lookups!AM93</xm:f>
          </x14:formula2>
          <xm:sqref>E47:E111 E12:E32 E4:E9 E36:E45</xm:sqref>
        </x14:dataValidation>
        <x14:dataValidation type="date" allowBlank="1" showInputMessage="1" showErrorMessage="1" xr:uid="{FCC3FEED-7BDE-4C34-A9A5-B6616070A1B7}">
          <x14:formula1>
            <xm:f>Lookups!AL93</xm:f>
          </x14:formula1>
          <x14:formula2>
            <xm:f>Lookups!AM93</xm:f>
          </x14:formula2>
          <xm:sqref>F47:F111 F12:F32 F4:F9 F36:F45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outlinePr showOutlineSymbols="0"/>
  </sheetPr>
  <dimension ref="A1:AM88"/>
  <sheetViews>
    <sheetView showFormulas="1" showZeros="0" showOutlineSymbols="0" topLeftCell="AC1" zoomScale="130" zoomScaleNormal="130" workbookViewId="0">
      <selection activeCell="AL7" sqref="AL7"/>
    </sheetView>
  </sheetViews>
  <sheetFormatPr defaultRowHeight="14.4" x14ac:dyDescent="0.3"/>
  <cols>
    <col min="1" max="1" width="26.6640625" customWidth="1"/>
    <col min="2" max="2" width="0.88671875" customWidth="1"/>
    <col min="3" max="3" width="1.109375" customWidth="1"/>
    <col min="4" max="4" width="8.6640625" customWidth="1"/>
    <col min="5" max="5" width="1" customWidth="1"/>
    <col min="6" max="6" width="18.88671875" bestFit="1" customWidth="1"/>
    <col min="7" max="7" width="1.33203125" customWidth="1"/>
    <col min="8" max="8" width="10.5546875" style="1" bestFit="1" customWidth="1"/>
    <col min="9" max="9" width="1.6640625" style="1" customWidth="1"/>
    <col min="10" max="10" width="17.33203125" style="1" bestFit="1" customWidth="1"/>
    <col min="11" max="11" width="1.44140625" style="1" customWidth="1"/>
    <col min="12" max="12" width="17.33203125" style="1" bestFit="1" customWidth="1"/>
    <col min="13" max="13" width="1" style="1" customWidth="1"/>
    <col min="14" max="14" width="15.88671875" style="1" customWidth="1"/>
    <col min="15" max="15" width="0.5546875" style="1" customWidth="1"/>
    <col min="16" max="16" width="10.44140625" style="1" bestFit="1" customWidth="1"/>
    <col min="17" max="17" width="0.44140625" style="1" customWidth="1"/>
    <col min="18" max="18" width="9.109375" style="1"/>
    <col min="19" max="19" width="0.6640625" style="1" customWidth="1"/>
    <col min="20" max="20" width="15.33203125" style="1" customWidth="1"/>
    <col min="21" max="21" width="1.5546875" style="1" customWidth="1"/>
    <col min="22" max="22" width="12.33203125" style="1" bestFit="1" customWidth="1"/>
    <col min="23" max="23" width="1" style="1" customWidth="1"/>
    <col min="24" max="24" width="10.33203125" style="1" bestFit="1" customWidth="1"/>
    <col min="25" max="25" width="0.5546875" style="1" customWidth="1"/>
    <col min="26" max="26" width="6.109375" style="1" bestFit="1" customWidth="1"/>
    <col min="27" max="27" width="0.44140625" style="1" customWidth="1"/>
    <col min="28" max="28" width="17.109375" style="1" customWidth="1"/>
    <col min="29" max="29" width="1.88671875" style="1" customWidth="1"/>
    <col min="30" max="30" width="11.88671875" style="1" customWidth="1"/>
    <col min="31" max="31" width="2.88671875" style="1" customWidth="1"/>
    <col min="32" max="32" width="12.109375" style="1" bestFit="1" customWidth="1"/>
    <col min="33" max="33" width="2.5546875" style="1" customWidth="1"/>
    <col min="34" max="34" width="10.109375" style="1" customWidth="1"/>
    <col min="35" max="35" width="1.33203125" style="1" customWidth="1"/>
    <col min="36" max="36" width="10.6640625" style="1" bestFit="1" customWidth="1"/>
    <col min="37" max="37" width="1.33203125" style="1" customWidth="1"/>
    <col min="38" max="38" width="10.109375" style="9" customWidth="1"/>
    <col min="39" max="39" width="10.6640625" bestFit="1" customWidth="1"/>
  </cols>
  <sheetData>
    <row r="1" spans="1:39" x14ac:dyDescent="0.3">
      <c r="A1" s="6" t="s">
        <v>24</v>
      </c>
      <c r="D1" s="6" t="s">
        <v>25</v>
      </c>
      <c r="F1" s="6" t="s">
        <v>26</v>
      </c>
      <c r="H1" s="6" t="s">
        <v>27</v>
      </c>
      <c r="J1" s="6" t="s">
        <v>28</v>
      </c>
      <c r="L1" s="6" t="s">
        <v>29</v>
      </c>
      <c r="N1" s="6" t="s">
        <v>30</v>
      </c>
      <c r="P1" s="6" t="s">
        <v>31</v>
      </c>
      <c r="R1" s="6" t="s">
        <v>32</v>
      </c>
      <c r="T1" s="6" t="s">
        <v>22</v>
      </c>
      <c r="V1" s="6" t="s">
        <v>33</v>
      </c>
      <c r="X1" s="6" t="s">
        <v>34</v>
      </c>
      <c r="Z1" s="6" t="s">
        <v>35</v>
      </c>
      <c r="AB1" s="6" t="s">
        <v>36</v>
      </c>
      <c r="AD1" s="17" t="s">
        <v>336</v>
      </c>
      <c r="AE1" s="16"/>
      <c r="AF1" s="6" t="s">
        <v>17</v>
      </c>
      <c r="AH1" s="6" t="s">
        <v>37</v>
      </c>
      <c r="AJ1" s="6" t="s">
        <v>38</v>
      </c>
      <c r="AL1" s="6" t="s">
        <v>2</v>
      </c>
      <c r="AM1" s="6" t="s">
        <v>3</v>
      </c>
    </row>
    <row r="2" spans="1:39" x14ac:dyDescent="0.3">
      <c r="A2" s="2" t="s">
        <v>39</v>
      </c>
      <c r="D2" s="5" t="s">
        <v>26</v>
      </c>
      <c r="F2" s="1" t="s">
        <v>40</v>
      </c>
      <c r="H2" s="1" t="s">
        <v>20</v>
      </c>
      <c r="J2" s="1" t="s">
        <v>41</v>
      </c>
      <c r="L2" s="1" t="s">
        <v>42</v>
      </c>
      <c r="N2" s="1" t="s">
        <v>43</v>
      </c>
      <c r="P2" s="1" t="s">
        <v>44</v>
      </c>
      <c r="R2" s="1" t="s">
        <v>45</v>
      </c>
      <c r="T2" s="1" t="s">
        <v>46</v>
      </c>
      <c r="V2" s="1" t="s">
        <v>47</v>
      </c>
      <c r="X2" s="1" t="s">
        <v>48</v>
      </c>
      <c r="Z2" s="1" t="s">
        <v>49</v>
      </c>
      <c r="AB2" s="1" t="s">
        <v>50</v>
      </c>
      <c r="AD2" s="1" t="s">
        <v>51</v>
      </c>
      <c r="AF2" s="1" t="s">
        <v>52</v>
      </c>
      <c r="AH2" s="1" t="s">
        <v>53</v>
      </c>
      <c r="AJ2" s="1" t="s">
        <v>54</v>
      </c>
      <c r="AL2" s="9">
        <v>42736</v>
      </c>
      <c r="AM2" s="9">
        <v>46022</v>
      </c>
    </row>
    <row r="3" spans="1:39" x14ac:dyDescent="0.3">
      <c r="A3" s="2" t="s">
        <v>55</v>
      </c>
      <c r="D3" s="5" t="s">
        <v>27</v>
      </c>
      <c r="F3" s="1" t="s">
        <v>56</v>
      </c>
      <c r="L3" s="1" t="s">
        <v>57</v>
      </c>
      <c r="N3" s="1" t="s">
        <v>58</v>
      </c>
      <c r="P3" s="1" t="s">
        <v>59</v>
      </c>
      <c r="T3" s="1" t="s">
        <v>323</v>
      </c>
      <c r="V3" s="1" t="s">
        <v>61</v>
      </c>
      <c r="X3" s="1" t="s">
        <v>62</v>
      </c>
      <c r="AB3" s="1" t="s">
        <v>63</v>
      </c>
      <c r="AD3" s="1" t="s">
        <v>333</v>
      </c>
      <c r="AF3" s="1" t="s">
        <v>65</v>
      </c>
      <c r="AH3" s="1" t="s">
        <v>66</v>
      </c>
      <c r="AJ3" s="1" t="s">
        <v>67</v>
      </c>
    </row>
    <row r="4" spans="1:39" x14ac:dyDescent="0.3">
      <c r="A4" s="2" t="s">
        <v>21</v>
      </c>
      <c r="D4" s="5" t="s">
        <v>28</v>
      </c>
      <c r="F4" s="1" t="s">
        <v>68</v>
      </c>
      <c r="L4" s="1" t="s">
        <v>69</v>
      </c>
      <c r="N4" s="1" t="s">
        <v>70</v>
      </c>
      <c r="P4" s="1" t="s">
        <v>71</v>
      </c>
      <c r="T4" s="1" t="s">
        <v>330</v>
      </c>
      <c r="V4" s="1" t="s">
        <v>73</v>
      </c>
      <c r="X4" s="1" t="s">
        <v>74</v>
      </c>
      <c r="AB4" s="1" t="s">
        <v>75</v>
      </c>
      <c r="AD4" s="1" t="s">
        <v>64</v>
      </c>
      <c r="AF4" s="1" t="s">
        <v>77</v>
      </c>
      <c r="AH4" s="1" t="s">
        <v>78</v>
      </c>
      <c r="AJ4" s="1" t="s">
        <v>79</v>
      </c>
    </row>
    <row r="5" spans="1:39" x14ac:dyDescent="0.3">
      <c r="A5" s="2" t="s">
        <v>80</v>
      </c>
      <c r="D5" s="5" t="s">
        <v>29</v>
      </c>
      <c r="F5" s="1" t="s">
        <v>81</v>
      </c>
      <c r="L5" s="1" t="s">
        <v>82</v>
      </c>
      <c r="N5" s="1" t="s">
        <v>83</v>
      </c>
      <c r="P5" s="1" t="s">
        <v>84</v>
      </c>
      <c r="T5" s="1" t="s">
        <v>60</v>
      </c>
      <c r="V5" s="1" t="s">
        <v>86</v>
      </c>
      <c r="X5" s="1" t="s">
        <v>87</v>
      </c>
      <c r="AB5" s="1" t="s">
        <v>88</v>
      </c>
      <c r="AD5" s="1" t="s">
        <v>334</v>
      </c>
      <c r="AF5" s="1" t="s">
        <v>90</v>
      </c>
      <c r="AJ5" s="1" t="s">
        <v>91</v>
      </c>
    </row>
    <row r="6" spans="1:39" x14ac:dyDescent="0.3">
      <c r="A6" s="2" t="s">
        <v>92</v>
      </c>
      <c r="D6" s="5" t="s">
        <v>30</v>
      </c>
      <c r="F6" s="1" t="s">
        <v>93</v>
      </c>
      <c r="L6" s="1" t="s">
        <v>94</v>
      </c>
      <c r="N6" s="1" t="s">
        <v>95</v>
      </c>
      <c r="P6" s="1" t="s">
        <v>96</v>
      </c>
      <c r="T6" s="1" t="s">
        <v>72</v>
      </c>
      <c r="V6" s="1" t="s">
        <v>98</v>
      </c>
      <c r="X6" s="1" t="s">
        <v>99</v>
      </c>
      <c r="AB6" s="1" t="s">
        <v>110</v>
      </c>
      <c r="AD6" s="1" t="s">
        <v>335</v>
      </c>
      <c r="AF6" s="1" t="s">
        <v>101</v>
      </c>
      <c r="AJ6" s="1" t="s">
        <v>113</v>
      </c>
    </row>
    <row r="7" spans="1:39" x14ac:dyDescent="0.3">
      <c r="A7" s="3" t="s">
        <v>102</v>
      </c>
      <c r="D7" s="5" t="s">
        <v>31</v>
      </c>
      <c r="F7" s="1" t="s">
        <v>103</v>
      </c>
      <c r="L7" s="1" t="s">
        <v>104</v>
      </c>
      <c r="N7" s="1" t="s">
        <v>105</v>
      </c>
      <c r="P7" s="1" t="s">
        <v>106</v>
      </c>
      <c r="T7" s="1" t="s">
        <v>331</v>
      </c>
      <c r="V7" s="1" t="s">
        <v>108</v>
      </c>
      <c r="X7" s="1" t="s">
        <v>109</v>
      </c>
      <c r="AB7" s="1" t="s">
        <v>121</v>
      </c>
      <c r="AD7" s="1" t="s">
        <v>76</v>
      </c>
      <c r="AF7" s="1" t="s">
        <v>112</v>
      </c>
      <c r="AJ7" s="1" t="s">
        <v>124</v>
      </c>
    </row>
    <row r="8" spans="1:39" x14ac:dyDescent="0.3">
      <c r="A8" s="2" t="s">
        <v>114</v>
      </c>
      <c r="D8" s="5" t="s">
        <v>32</v>
      </c>
      <c r="F8" s="1" t="s">
        <v>115</v>
      </c>
      <c r="L8" s="1" t="s">
        <v>116</v>
      </c>
      <c r="P8" s="1" t="s">
        <v>117</v>
      </c>
      <c r="T8" s="1" t="s">
        <v>85</v>
      </c>
      <c r="V8" s="1" t="s">
        <v>119</v>
      </c>
      <c r="X8" s="1" t="s">
        <v>120</v>
      </c>
      <c r="AB8" s="1" t="s">
        <v>131</v>
      </c>
      <c r="AD8" s="1" t="s">
        <v>89</v>
      </c>
      <c r="AF8" s="1" t="s">
        <v>123</v>
      </c>
      <c r="AJ8" s="1" t="s">
        <v>134</v>
      </c>
    </row>
    <row r="9" spans="1:39" x14ac:dyDescent="0.3">
      <c r="A9" s="2" t="s">
        <v>19</v>
      </c>
      <c r="D9" s="5" t="s">
        <v>22</v>
      </c>
      <c r="F9" s="1" t="s">
        <v>125</v>
      </c>
      <c r="L9" s="1" t="s">
        <v>126</v>
      </c>
      <c r="P9" s="1" t="s">
        <v>127</v>
      </c>
      <c r="T9" s="1" t="s">
        <v>97</v>
      </c>
      <c r="V9" s="1" t="s">
        <v>129</v>
      </c>
      <c r="X9" s="1" t="s">
        <v>130</v>
      </c>
      <c r="AB9" s="1" t="s">
        <v>140</v>
      </c>
      <c r="AD9" s="1" t="s">
        <v>100</v>
      </c>
      <c r="AF9" s="1" t="s">
        <v>133</v>
      </c>
      <c r="AJ9" s="1" t="s">
        <v>143</v>
      </c>
    </row>
    <row r="10" spans="1:39" x14ac:dyDescent="0.3">
      <c r="A10" s="2" t="s">
        <v>135</v>
      </c>
      <c r="D10" s="5" t="s">
        <v>33</v>
      </c>
      <c r="F10" s="1" t="s">
        <v>136</v>
      </c>
      <c r="L10" s="1" t="s">
        <v>137</v>
      </c>
      <c r="P10" s="1" t="s">
        <v>138</v>
      </c>
      <c r="T10" s="1" t="s">
        <v>107</v>
      </c>
      <c r="V10" s="1" t="s">
        <v>41</v>
      </c>
      <c r="X10" s="1" t="s">
        <v>83</v>
      </c>
      <c r="AB10" s="1" t="s">
        <v>150</v>
      </c>
      <c r="AD10" s="1" t="s">
        <v>111</v>
      </c>
      <c r="AF10" s="1" t="s">
        <v>142</v>
      </c>
      <c r="AJ10" s="1" t="s">
        <v>152</v>
      </c>
    </row>
    <row r="11" spans="1:39" x14ac:dyDescent="0.3">
      <c r="A11" s="1"/>
      <c r="D11" s="5" t="s">
        <v>34</v>
      </c>
      <c r="F11" s="1" t="s">
        <v>144</v>
      </c>
      <c r="L11" s="1" t="s">
        <v>145</v>
      </c>
      <c r="P11" s="1" t="s">
        <v>146</v>
      </c>
      <c r="T11" s="1" t="s">
        <v>118</v>
      </c>
      <c r="V11" s="1" t="s">
        <v>148</v>
      </c>
      <c r="X11" s="1" t="s">
        <v>149</v>
      </c>
      <c r="AD11" s="1" t="s">
        <v>122</v>
      </c>
      <c r="AF11" s="1" t="s">
        <v>151</v>
      </c>
      <c r="AJ11" s="1" t="s">
        <v>160</v>
      </c>
    </row>
    <row r="12" spans="1:39" x14ac:dyDescent="0.3">
      <c r="A12" s="1"/>
      <c r="D12" s="5" t="s">
        <v>35</v>
      </c>
      <c r="F12" s="1" t="s">
        <v>153</v>
      </c>
      <c r="L12" s="1" t="s">
        <v>154</v>
      </c>
      <c r="P12" s="1" t="s">
        <v>155</v>
      </c>
      <c r="T12" s="1" t="s">
        <v>128</v>
      </c>
      <c r="V12" s="1" t="s">
        <v>157</v>
      </c>
      <c r="X12" s="1" t="s">
        <v>158</v>
      </c>
      <c r="AD12" s="1" t="s">
        <v>132</v>
      </c>
      <c r="AF12" s="1" t="s">
        <v>159</v>
      </c>
      <c r="AJ12" s="1" t="s">
        <v>167</v>
      </c>
    </row>
    <row r="13" spans="1:39" x14ac:dyDescent="0.3">
      <c r="A13" s="1"/>
      <c r="D13" s="5" t="s">
        <v>36</v>
      </c>
      <c r="F13" s="1" t="s">
        <v>161</v>
      </c>
      <c r="P13" s="1" t="s">
        <v>162</v>
      </c>
      <c r="T13" s="1" t="s">
        <v>324</v>
      </c>
      <c r="V13" s="1" t="s">
        <v>164</v>
      </c>
      <c r="X13" s="1" t="s">
        <v>165</v>
      </c>
      <c r="AD13" s="1" t="s">
        <v>141</v>
      </c>
      <c r="AF13" s="1" t="s">
        <v>166</v>
      </c>
      <c r="AJ13" s="1" t="s">
        <v>172</v>
      </c>
    </row>
    <row r="14" spans="1:39" x14ac:dyDescent="0.3">
      <c r="D14" s="5" t="s">
        <v>336</v>
      </c>
      <c r="F14" s="1" t="s">
        <v>168</v>
      </c>
      <c r="P14" s="1" t="s">
        <v>169</v>
      </c>
      <c r="T14" s="1" t="s">
        <v>139</v>
      </c>
      <c r="V14" s="1" t="s">
        <v>131</v>
      </c>
      <c r="AF14" s="1" t="s">
        <v>171</v>
      </c>
      <c r="AJ14" s="1" t="s">
        <v>178</v>
      </c>
    </row>
    <row r="15" spans="1:39" x14ac:dyDescent="0.3">
      <c r="D15" s="5" t="s">
        <v>17</v>
      </c>
      <c r="F15" s="1" t="s">
        <v>173</v>
      </c>
      <c r="P15" s="1" t="s">
        <v>174</v>
      </c>
      <c r="T15" s="1" t="s">
        <v>325</v>
      </c>
      <c r="V15" s="1" t="s">
        <v>176</v>
      </c>
      <c r="AF15" s="1" t="s">
        <v>177</v>
      </c>
      <c r="AJ15" s="1" t="s">
        <v>183</v>
      </c>
    </row>
    <row r="16" spans="1:39" x14ac:dyDescent="0.3">
      <c r="D16" s="5" t="s">
        <v>37</v>
      </c>
      <c r="F16" s="1" t="s">
        <v>179</v>
      </c>
      <c r="T16" s="1" t="s">
        <v>329</v>
      </c>
      <c r="V16" s="1" t="s">
        <v>181</v>
      </c>
      <c r="AF16" s="1" t="s">
        <v>182</v>
      </c>
      <c r="AJ16" s="1" t="s">
        <v>187</v>
      </c>
    </row>
    <row r="17" spans="4:36" x14ac:dyDescent="0.3">
      <c r="D17" s="5" t="s">
        <v>38</v>
      </c>
      <c r="F17" s="1" t="s">
        <v>184</v>
      </c>
      <c r="T17" s="1" t="s">
        <v>147</v>
      </c>
      <c r="AF17" s="1" t="s">
        <v>186</v>
      </c>
      <c r="AJ17" s="1" t="s">
        <v>191</v>
      </c>
    </row>
    <row r="18" spans="4:36" x14ac:dyDescent="0.3">
      <c r="F18" s="1" t="s">
        <v>188</v>
      </c>
      <c r="T18" s="1" t="s">
        <v>156</v>
      </c>
      <c r="AF18" s="1" t="s">
        <v>190</v>
      </c>
      <c r="AJ18" s="1" t="s">
        <v>195</v>
      </c>
    </row>
    <row r="19" spans="4:36" x14ac:dyDescent="0.3">
      <c r="F19" s="1" t="s">
        <v>192</v>
      </c>
      <c r="T19" s="1" t="s">
        <v>163</v>
      </c>
      <c r="AF19" s="1" t="s">
        <v>194</v>
      </c>
      <c r="AJ19" s="1" t="s">
        <v>199</v>
      </c>
    </row>
    <row r="20" spans="4:36" x14ac:dyDescent="0.3">
      <c r="F20" s="1" t="s">
        <v>196</v>
      </c>
      <c r="T20" s="1" t="s">
        <v>170</v>
      </c>
      <c r="AF20" s="1" t="s">
        <v>198</v>
      </c>
      <c r="AJ20" s="1" t="s">
        <v>203</v>
      </c>
    </row>
    <row r="21" spans="4:36" x14ac:dyDescent="0.3">
      <c r="F21" s="1" t="s">
        <v>200</v>
      </c>
      <c r="T21" s="1" t="s">
        <v>175</v>
      </c>
      <c r="AF21" s="1" t="s">
        <v>202</v>
      </c>
      <c r="AJ21" s="1" t="s">
        <v>206</v>
      </c>
    </row>
    <row r="22" spans="4:36" x14ac:dyDescent="0.3">
      <c r="F22" s="1" t="s">
        <v>204</v>
      </c>
      <c r="T22" s="1" t="s">
        <v>326</v>
      </c>
      <c r="AF22" s="1" t="s">
        <v>205</v>
      </c>
      <c r="AJ22" s="1" t="s">
        <v>210</v>
      </c>
    </row>
    <row r="23" spans="4:36" x14ac:dyDescent="0.3">
      <c r="F23" s="1" t="s">
        <v>207</v>
      </c>
      <c r="T23" s="1" t="s">
        <v>180</v>
      </c>
      <c r="AF23" s="1" t="s">
        <v>209</v>
      </c>
    </row>
    <row r="24" spans="4:36" x14ac:dyDescent="0.3">
      <c r="F24" s="1" t="s">
        <v>211</v>
      </c>
      <c r="T24" s="1" t="s">
        <v>185</v>
      </c>
      <c r="AF24" s="1" t="s">
        <v>213</v>
      </c>
    </row>
    <row r="25" spans="4:36" x14ac:dyDescent="0.3">
      <c r="F25" s="1" t="s">
        <v>214</v>
      </c>
      <c r="T25" s="1" t="s">
        <v>327</v>
      </c>
      <c r="AF25" s="1" t="s">
        <v>216</v>
      </c>
    </row>
    <row r="26" spans="4:36" x14ac:dyDescent="0.3">
      <c r="F26" s="1" t="s">
        <v>217</v>
      </c>
      <c r="T26" s="1" t="s">
        <v>189</v>
      </c>
      <c r="AF26" s="1" t="s">
        <v>218</v>
      </c>
    </row>
    <row r="27" spans="4:36" x14ac:dyDescent="0.3">
      <c r="F27" s="1" t="s">
        <v>219</v>
      </c>
      <c r="T27" s="1" t="s">
        <v>193</v>
      </c>
      <c r="AF27" s="1" t="s">
        <v>220</v>
      </c>
    </row>
    <row r="28" spans="4:36" x14ac:dyDescent="0.3">
      <c r="F28" s="1" t="s">
        <v>221</v>
      </c>
      <c r="T28" s="1" t="s">
        <v>197</v>
      </c>
      <c r="AF28" s="1" t="s">
        <v>222</v>
      </c>
    </row>
    <row r="29" spans="4:36" x14ac:dyDescent="0.3">
      <c r="F29" s="1" t="s">
        <v>223</v>
      </c>
      <c r="T29" s="1" t="s">
        <v>201</v>
      </c>
      <c r="AF29" s="1" t="s">
        <v>224</v>
      </c>
    </row>
    <row r="30" spans="4:36" x14ac:dyDescent="0.3">
      <c r="F30" s="1" t="s">
        <v>225</v>
      </c>
      <c r="T30" s="1" t="s">
        <v>328</v>
      </c>
      <c r="AF30" s="1" t="s">
        <v>226</v>
      </c>
    </row>
    <row r="31" spans="4:36" x14ac:dyDescent="0.3">
      <c r="F31" s="1" t="s">
        <v>227</v>
      </c>
      <c r="T31" s="1" t="s">
        <v>23</v>
      </c>
      <c r="AF31" s="1" t="s">
        <v>228</v>
      </c>
    </row>
    <row r="32" spans="4:36" x14ac:dyDescent="0.3">
      <c r="F32" s="1" t="s">
        <v>229</v>
      </c>
      <c r="T32" s="1" t="s">
        <v>208</v>
      </c>
      <c r="AF32" s="1" t="s">
        <v>230</v>
      </c>
    </row>
    <row r="33" spans="6:32" x14ac:dyDescent="0.3">
      <c r="F33" s="1" t="s">
        <v>231</v>
      </c>
      <c r="T33" s="1" t="s">
        <v>212</v>
      </c>
      <c r="AF33" s="1" t="s">
        <v>232</v>
      </c>
    </row>
    <row r="34" spans="6:32" x14ac:dyDescent="0.3">
      <c r="F34" s="1" t="s">
        <v>233</v>
      </c>
      <c r="T34" s="1" t="s">
        <v>332</v>
      </c>
      <c r="AF34" s="1" t="s">
        <v>234</v>
      </c>
    </row>
    <row r="35" spans="6:32" x14ac:dyDescent="0.3">
      <c r="F35" s="1" t="s">
        <v>235</v>
      </c>
      <c r="T35" s="1" t="s">
        <v>215</v>
      </c>
      <c r="AF35" s="1" t="s">
        <v>236</v>
      </c>
    </row>
    <row r="36" spans="6:32" x14ac:dyDescent="0.3">
      <c r="F36" s="1" t="s">
        <v>237</v>
      </c>
      <c r="AF36" s="1" t="s">
        <v>238</v>
      </c>
    </row>
    <row r="37" spans="6:32" x14ac:dyDescent="0.3">
      <c r="F37" s="1" t="s">
        <v>239</v>
      </c>
      <c r="AF37" s="1" t="s">
        <v>240</v>
      </c>
    </row>
    <row r="38" spans="6:32" x14ac:dyDescent="0.3">
      <c r="F38" s="1" t="s">
        <v>241</v>
      </c>
      <c r="AF38" s="1" t="s">
        <v>242</v>
      </c>
    </row>
    <row r="39" spans="6:32" x14ac:dyDescent="0.3">
      <c r="F39" s="1" t="s">
        <v>243</v>
      </c>
      <c r="AF39" s="1" t="s">
        <v>244</v>
      </c>
    </row>
    <row r="40" spans="6:32" x14ac:dyDescent="0.3">
      <c r="F40" s="1" t="s">
        <v>245</v>
      </c>
      <c r="AF40" s="1" t="s">
        <v>246</v>
      </c>
    </row>
    <row r="41" spans="6:32" x14ac:dyDescent="0.3">
      <c r="F41" s="1" t="s">
        <v>247</v>
      </c>
      <c r="AF41" s="1" t="s">
        <v>248</v>
      </c>
    </row>
    <row r="42" spans="6:32" x14ac:dyDescent="0.3">
      <c r="F42" s="1" t="s">
        <v>249</v>
      </c>
      <c r="AF42" s="1" t="s">
        <v>250</v>
      </c>
    </row>
    <row r="43" spans="6:32" x14ac:dyDescent="0.3">
      <c r="F43" s="1" t="s">
        <v>251</v>
      </c>
      <c r="AF43" s="1" t="s">
        <v>252</v>
      </c>
    </row>
    <row r="44" spans="6:32" x14ac:dyDescent="0.3">
      <c r="F44" s="1" t="s">
        <v>253</v>
      </c>
      <c r="AF44" s="1" t="s">
        <v>254</v>
      </c>
    </row>
    <row r="45" spans="6:32" x14ac:dyDescent="0.3">
      <c r="F45" s="1" t="s">
        <v>255</v>
      </c>
      <c r="AF45" s="1" t="s">
        <v>256</v>
      </c>
    </row>
    <row r="46" spans="6:32" x14ac:dyDescent="0.3">
      <c r="F46" s="1" t="s">
        <v>257</v>
      </c>
      <c r="AF46" s="1" t="s">
        <v>258</v>
      </c>
    </row>
    <row r="47" spans="6:32" x14ac:dyDescent="0.3">
      <c r="F47" s="1" t="s">
        <v>259</v>
      </c>
      <c r="AF47" s="1" t="s">
        <v>260</v>
      </c>
    </row>
    <row r="48" spans="6:32" x14ac:dyDescent="0.3">
      <c r="F48" s="1" t="s">
        <v>261</v>
      </c>
      <c r="AF48" s="1" t="s">
        <v>262</v>
      </c>
    </row>
    <row r="49" spans="6:32" x14ac:dyDescent="0.3">
      <c r="F49" s="1" t="s">
        <v>263</v>
      </c>
      <c r="AF49" s="1" t="s">
        <v>264</v>
      </c>
    </row>
    <row r="50" spans="6:32" x14ac:dyDescent="0.3">
      <c r="F50" s="1" t="s">
        <v>265</v>
      </c>
      <c r="AF50" s="1" t="s">
        <v>266</v>
      </c>
    </row>
    <row r="51" spans="6:32" x14ac:dyDescent="0.3">
      <c r="F51" s="1" t="s">
        <v>267</v>
      </c>
      <c r="AF51" s="1" t="s">
        <v>268</v>
      </c>
    </row>
    <row r="52" spans="6:32" x14ac:dyDescent="0.3">
      <c r="F52" s="1" t="s">
        <v>269</v>
      </c>
      <c r="AF52" s="1" t="s">
        <v>270</v>
      </c>
    </row>
    <row r="53" spans="6:32" x14ac:dyDescent="0.3">
      <c r="F53" s="1" t="s">
        <v>271</v>
      </c>
      <c r="AF53" s="1" t="s">
        <v>272</v>
      </c>
    </row>
    <row r="54" spans="6:32" x14ac:dyDescent="0.3">
      <c r="F54" s="1" t="s">
        <v>273</v>
      </c>
      <c r="AF54" s="1" t="s">
        <v>322</v>
      </c>
    </row>
    <row r="55" spans="6:32" x14ac:dyDescent="0.3">
      <c r="F55" s="1" t="s">
        <v>275</v>
      </c>
      <c r="AF55" s="1" t="s">
        <v>274</v>
      </c>
    </row>
    <row r="56" spans="6:32" x14ac:dyDescent="0.3">
      <c r="F56" s="1" t="s">
        <v>277</v>
      </c>
      <c r="AF56" s="1" t="s">
        <v>276</v>
      </c>
    </row>
    <row r="57" spans="6:32" x14ac:dyDescent="0.3">
      <c r="F57" s="1" t="s">
        <v>279</v>
      </c>
      <c r="AF57" s="1" t="s">
        <v>278</v>
      </c>
    </row>
    <row r="58" spans="6:32" x14ac:dyDescent="0.3">
      <c r="F58" s="1" t="s">
        <v>281</v>
      </c>
      <c r="AF58" s="1" t="s">
        <v>280</v>
      </c>
    </row>
    <row r="59" spans="6:32" x14ac:dyDescent="0.3">
      <c r="F59" s="1" t="s">
        <v>283</v>
      </c>
      <c r="AF59" s="1" t="s">
        <v>282</v>
      </c>
    </row>
    <row r="60" spans="6:32" x14ac:dyDescent="0.3">
      <c r="F60" s="1" t="s">
        <v>285</v>
      </c>
      <c r="AF60" s="1" t="s">
        <v>284</v>
      </c>
    </row>
    <row r="61" spans="6:32" x14ac:dyDescent="0.3">
      <c r="F61" s="1" t="s">
        <v>286</v>
      </c>
      <c r="AF61" s="1" t="s">
        <v>20</v>
      </c>
    </row>
    <row r="62" spans="6:32" x14ac:dyDescent="0.3">
      <c r="F62" s="1" t="s">
        <v>288</v>
      </c>
      <c r="AF62" s="1" t="s">
        <v>287</v>
      </c>
    </row>
    <row r="63" spans="6:32" x14ac:dyDescent="0.3">
      <c r="F63" s="1" t="s">
        <v>290</v>
      </c>
      <c r="AF63" s="1" t="s">
        <v>289</v>
      </c>
    </row>
    <row r="64" spans="6:32" x14ac:dyDescent="0.3">
      <c r="F64" s="1" t="s">
        <v>100</v>
      </c>
      <c r="AF64" s="1" t="s">
        <v>291</v>
      </c>
    </row>
    <row r="65" spans="6:32" x14ac:dyDescent="0.3">
      <c r="F65" s="1" t="s">
        <v>293</v>
      </c>
      <c r="AF65" s="1" t="s">
        <v>292</v>
      </c>
    </row>
    <row r="66" spans="6:32" x14ac:dyDescent="0.3">
      <c r="F66" s="1" t="s">
        <v>295</v>
      </c>
      <c r="AF66" s="1" t="s">
        <v>294</v>
      </c>
    </row>
    <row r="67" spans="6:32" x14ac:dyDescent="0.3">
      <c r="F67" s="1" t="s">
        <v>297</v>
      </c>
      <c r="AF67" s="1" t="s">
        <v>296</v>
      </c>
    </row>
    <row r="68" spans="6:32" x14ac:dyDescent="0.3">
      <c r="F68" s="1" t="s">
        <v>299</v>
      </c>
      <c r="AF68" s="1" t="s">
        <v>298</v>
      </c>
    </row>
    <row r="69" spans="6:32" x14ac:dyDescent="0.3">
      <c r="F69" s="1" t="s">
        <v>301</v>
      </c>
      <c r="AF69" s="1" t="s">
        <v>300</v>
      </c>
    </row>
    <row r="70" spans="6:32" x14ac:dyDescent="0.3">
      <c r="F70" s="1" t="s">
        <v>303</v>
      </c>
      <c r="AF70" s="1" t="s">
        <v>302</v>
      </c>
    </row>
    <row r="71" spans="6:32" x14ac:dyDescent="0.3">
      <c r="F71" s="1" t="s">
        <v>304</v>
      </c>
      <c r="AF71" s="1" t="s">
        <v>18</v>
      </c>
    </row>
    <row r="72" spans="6:32" x14ac:dyDescent="0.3">
      <c r="F72" s="1" t="s">
        <v>305</v>
      </c>
    </row>
    <row r="73" spans="6:32" x14ac:dyDescent="0.3">
      <c r="F73" s="1" t="s">
        <v>306</v>
      </c>
    </row>
    <row r="74" spans="6:32" x14ac:dyDescent="0.3">
      <c r="F74" s="1" t="s">
        <v>307</v>
      </c>
    </row>
    <row r="75" spans="6:32" x14ac:dyDescent="0.3">
      <c r="F75" s="1" t="s">
        <v>308</v>
      </c>
    </row>
    <row r="76" spans="6:32" x14ac:dyDescent="0.3">
      <c r="F76" s="1" t="s">
        <v>309</v>
      </c>
    </row>
    <row r="77" spans="6:32" x14ac:dyDescent="0.3">
      <c r="F77" s="1" t="s">
        <v>310</v>
      </c>
    </row>
    <row r="78" spans="6:32" x14ac:dyDescent="0.3">
      <c r="F78" s="1" t="s">
        <v>311</v>
      </c>
    </row>
    <row r="79" spans="6:32" x14ac:dyDescent="0.3">
      <c r="F79" s="1" t="s">
        <v>312</v>
      </c>
    </row>
    <row r="80" spans="6:32" x14ac:dyDescent="0.3">
      <c r="F80" s="1" t="s">
        <v>313</v>
      </c>
    </row>
    <row r="81" spans="6:6" x14ac:dyDescent="0.3">
      <c r="F81" s="1" t="s">
        <v>314</v>
      </c>
    </row>
    <row r="82" spans="6:6" x14ac:dyDescent="0.3">
      <c r="F82" s="1" t="s">
        <v>315</v>
      </c>
    </row>
    <row r="83" spans="6:6" x14ac:dyDescent="0.3">
      <c r="F83" s="1" t="s">
        <v>316</v>
      </c>
    </row>
    <row r="84" spans="6:6" x14ac:dyDescent="0.3">
      <c r="F84" s="1" t="s">
        <v>317</v>
      </c>
    </row>
    <row r="85" spans="6:6" x14ac:dyDescent="0.3">
      <c r="F85" s="1" t="s">
        <v>318</v>
      </c>
    </row>
    <row r="86" spans="6:6" x14ac:dyDescent="0.3">
      <c r="F86" s="1" t="s">
        <v>319</v>
      </c>
    </row>
    <row r="87" spans="6:6" x14ac:dyDescent="0.3">
      <c r="F87" s="1" t="s">
        <v>320</v>
      </c>
    </row>
    <row r="88" spans="6:6" x14ac:dyDescent="0.3">
      <c r="F88" s="1" t="s">
        <v>321</v>
      </c>
    </row>
  </sheetData>
  <sortState xmlns:xlrd2="http://schemas.microsoft.com/office/spreadsheetml/2017/richdata2" ref="X2:X10">
    <sortCondition ref="X2:X10"/>
  </sortState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616E385AEEB704E9211EBD56641D748" ma:contentTypeVersion="14" ma:contentTypeDescription="Create a new document." ma:contentTypeScope="" ma:versionID="10ac3bc0e35fd7c4fabe39beb8d2b643">
  <xsd:schema xmlns:xsd="http://www.w3.org/2001/XMLSchema" xmlns:xs="http://www.w3.org/2001/XMLSchema" xmlns:p="http://schemas.microsoft.com/office/2006/metadata/properties" xmlns:ns2="53a22a1b-96a5-492d-8391-50c3c3adc595" xmlns:ns3="156a806e-a930-4bab-8883-a991b45c6a9d" targetNamespace="http://schemas.microsoft.com/office/2006/metadata/properties" ma:root="true" ma:fieldsID="724e535813cd70d642ab9bdc67e29d86" ns2:_="" ns3:_="">
    <xsd:import namespace="53a22a1b-96a5-492d-8391-50c3c3adc595"/>
    <xsd:import namespace="156a806e-a930-4bab-8883-a991b45c6a9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_Flow_SignoffStatu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a22a1b-96a5-492d-8391-50c3c3adc59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_Flow_SignoffStatus" ma:index="18" nillable="true" ma:displayName="Sign-off status" ma:internalName="Sign_x002d_off_x0020_status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6a806e-a930-4bab-8883-a991b45c6a9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53a22a1b-96a5-492d-8391-50c3c3adc595">Approved</_Flow_SignoffStatus>
  </documentManagement>
</p:properties>
</file>

<file path=customXml/itemProps1.xml><?xml version="1.0" encoding="utf-8"?>
<ds:datastoreItem xmlns:ds="http://schemas.openxmlformats.org/officeDocument/2006/customXml" ds:itemID="{12E87BB2-0DA9-4747-BB3C-53EAEB96B04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EE40DC4-7B74-401E-B48E-CDDD08E4DA0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3a22a1b-96a5-492d-8391-50c3c3adc595"/>
    <ds:schemaRef ds:uri="156a806e-a930-4bab-8883-a991b45c6a9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90D12D1-3245-4049-BF46-75274A0A6330}">
  <ds:schemaRefs>
    <ds:schemaRef ds:uri="http://schemas.microsoft.com/office/2006/metadata/properties"/>
    <ds:schemaRef ds:uri="http://schemas.microsoft.com/office/infopath/2007/PartnerControls"/>
    <ds:schemaRef ds:uri="53a22a1b-96a5-492d-8391-50c3c3adc59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17</vt:i4>
      </vt:variant>
    </vt:vector>
  </HeadingPairs>
  <TitlesOfParts>
    <vt:vector size="19" baseType="lpstr">
      <vt:lpstr>Outloading Unavailability</vt:lpstr>
      <vt:lpstr>Lookups</vt:lpstr>
      <vt:lpstr>AFG</vt:lpstr>
      <vt:lpstr>ALM</vt:lpstr>
      <vt:lpstr>BFG</vt:lpstr>
      <vt:lpstr>BKB</vt:lpstr>
      <vt:lpstr>GWK</vt:lpstr>
      <vt:lpstr>KAA</vt:lpstr>
      <vt:lpstr>KSM</vt:lpstr>
      <vt:lpstr>NWK</vt:lpstr>
      <vt:lpstr>OAB</vt:lpstr>
      <vt:lpstr>Operator</vt:lpstr>
      <vt:lpstr>OVK</vt:lpstr>
      <vt:lpstr>Reasons</vt:lpstr>
      <vt:lpstr>SCH</vt:lpstr>
      <vt:lpstr>SSK</vt:lpstr>
      <vt:lpstr>SWK</vt:lpstr>
      <vt:lpstr>TWK</vt:lpstr>
      <vt:lpstr>VRY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Silos Outloading Unavailability</dc:title>
  <dc:subject/>
  <dc:creator>Vuyo Mpumza</dc:creator>
  <cp:keywords/>
  <dc:description/>
  <cp:lastModifiedBy>Vuyo Mpumza</cp:lastModifiedBy>
  <cp:revision/>
  <dcterms:created xsi:type="dcterms:W3CDTF">2017-05-26T10:29:31Z</dcterms:created>
  <dcterms:modified xsi:type="dcterms:W3CDTF">2022-04-28T08:42:10Z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0x010100B616E385AEEB704E9211EBD56641D748</vt:lpwstr>
  </property>
  <property fmtid="{D5CDD505-2E9C-101B-9397-08002B2CF9AE}" pid="3" name="JSENavigation">
    <vt:lpwstr>346;#Physical Delivery|2f2789d6-6d27-45cb-8a52-d6662058f6f5</vt:lpwstr>
  </property>
  <property fmtid="{D5CDD505-2E9C-101B-9397-08002B2CF9AE}" pid="4" name="Order">
    <vt:r8>156900</vt:r8>
  </property>
  <property fmtid="{D5CDD505-2E9C-101B-9397-08002B2CF9AE}" pid="5" name="MSIP_Label_66d8a90e-c522-4829-9625-db8c70f8b095_Enabled">
    <vt:lpwstr>true</vt:lpwstr>
  </property>
  <property fmtid="{D5CDD505-2E9C-101B-9397-08002B2CF9AE}" pid="6" name="MSIP_Label_66d8a90e-c522-4829-9625-db8c70f8b095_SetDate">
    <vt:lpwstr>2021-06-22T06:05:09Z</vt:lpwstr>
  </property>
  <property fmtid="{D5CDD505-2E9C-101B-9397-08002B2CF9AE}" pid="7" name="MSIP_Label_66d8a90e-c522-4829-9625-db8c70f8b095_Method">
    <vt:lpwstr>Standard</vt:lpwstr>
  </property>
  <property fmtid="{D5CDD505-2E9C-101B-9397-08002B2CF9AE}" pid="8" name="MSIP_Label_66d8a90e-c522-4829-9625-db8c70f8b095_Name">
    <vt:lpwstr>Public</vt:lpwstr>
  </property>
  <property fmtid="{D5CDD505-2E9C-101B-9397-08002B2CF9AE}" pid="9" name="MSIP_Label_66d8a90e-c522-4829-9625-db8c70f8b095_SiteId">
    <vt:lpwstr>cffa6640-7572-4f05-9c64-cd88068c19d4</vt:lpwstr>
  </property>
  <property fmtid="{D5CDD505-2E9C-101B-9397-08002B2CF9AE}" pid="10" name="MSIP_Label_66d8a90e-c522-4829-9625-db8c70f8b095_ActionId">
    <vt:lpwstr>c7cdbb6e-4da6-407a-9b9c-64cbf6907bd9</vt:lpwstr>
  </property>
  <property fmtid="{D5CDD505-2E9C-101B-9397-08002B2CF9AE}" pid="11" name="MSIP_Label_66d8a90e-c522-4829-9625-db8c70f8b095_ContentBits">
    <vt:lpwstr>0</vt:lpwstr>
  </property>
</Properties>
</file>